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5735" yWindow="90" windowWidth="12825" windowHeight="10935"/>
  </bookViews>
  <sheets>
    <sheet name="Документ" sheetId="2" r:id="rId1"/>
  </sheets>
  <definedNames>
    <definedName name="_xlnm._FilterDatabase" localSheetId="0" hidden="1">Документ!$A$13:$M$1008</definedName>
    <definedName name="_xlnm.Print_Titles" localSheetId="0">Документ!$13:$13</definedName>
    <definedName name="_xlnm.Print_Area" localSheetId="0">Документ!$A$1:$J$1000</definedName>
  </definedNames>
  <calcPr calcId="144525"/>
</workbook>
</file>

<file path=xl/calcChain.xml><?xml version="1.0" encoding="utf-8"?>
<calcChain xmlns="http://schemas.openxmlformats.org/spreadsheetml/2006/main">
  <c r="M1002" i="2" l="1"/>
  <c r="I58" i="2"/>
  <c r="I1006" i="2"/>
  <c r="I1007" i="2"/>
  <c r="I539" i="2"/>
  <c r="I275" i="2"/>
  <c r="I210" i="2"/>
  <c r="I108" i="2"/>
  <c r="I64" i="2"/>
  <c r="I469" i="2"/>
  <c r="J469" i="2" s="1"/>
  <c r="J470" i="2"/>
  <c r="M470" i="2" s="1"/>
  <c r="I263" i="2"/>
  <c r="J263" i="2" s="1"/>
  <c r="J264" i="2"/>
  <c r="M264" i="2" s="1"/>
  <c r="I258" i="2"/>
  <c r="I257" i="2" s="1"/>
  <c r="J259" i="2"/>
  <c r="M259" i="2" s="1"/>
  <c r="I200" i="2"/>
  <c r="J200" i="2" s="1"/>
  <c r="J201" i="2"/>
  <c r="M201" i="2" s="1"/>
  <c r="I177" i="2"/>
  <c r="J177" i="2" s="1"/>
  <c r="J178" i="2"/>
  <c r="M178" i="2" s="1"/>
  <c r="J65" i="2"/>
  <c r="M65" i="2" s="1"/>
  <c r="I43" i="2"/>
  <c r="I42" i="2" s="1"/>
  <c r="J44" i="2"/>
  <c r="M44" i="2" s="1"/>
  <c r="I199" i="2" l="1"/>
  <c r="I198" i="2" s="1"/>
  <c r="J198" i="2" s="1"/>
  <c r="I256" i="2"/>
  <c r="J256" i="2" s="1"/>
  <c r="J257" i="2"/>
  <c r="J258" i="2"/>
  <c r="J199" i="2"/>
  <c r="I41" i="2"/>
  <c r="J41" i="2" s="1"/>
  <c r="J42" i="2"/>
  <c r="J43" i="2"/>
  <c r="L167" i="2"/>
  <c r="L1003" i="2"/>
  <c r="I947" i="2" l="1"/>
  <c r="I67" i="2" l="1"/>
  <c r="J195" i="2" l="1"/>
  <c r="M195" i="2" s="1"/>
  <c r="J196" i="2"/>
  <c r="M196" i="2" s="1"/>
  <c r="I192" i="2"/>
  <c r="I808" i="2" l="1"/>
  <c r="J808" i="2" s="1"/>
  <c r="M808" i="2" s="1"/>
  <c r="I807" i="2"/>
  <c r="I1005" i="2" s="1"/>
  <c r="I806" i="2" l="1"/>
  <c r="J806" i="2" s="1"/>
  <c r="J807" i="2"/>
  <c r="M807" i="2" s="1"/>
  <c r="F977" i="2"/>
  <c r="F987" i="2"/>
  <c r="H963" i="2"/>
  <c r="J963" i="2" s="1"/>
  <c r="M963" i="2" s="1"/>
  <c r="H964" i="2"/>
  <c r="J964" i="2" s="1"/>
  <c r="M964" i="2" s="1"/>
  <c r="H965" i="2"/>
  <c r="J965" i="2" s="1"/>
  <c r="M965" i="2" s="1"/>
  <c r="H966" i="2"/>
  <c r="J966" i="2" s="1"/>
  <c r="M966" i="2" s="1"/>
  <c r="H969" i="2"/>
  <c r="J969" i="2" s="1"/>
  <c r="M969" i="2" s="1"/>
  <c r="H971" i="2"/>
  <c r="J971" i="2" s="1"/>
  <c r="M971" i="2" s="1"/>
  <c r="H978" i="2"/>
  <c r="J978" i="2" s="1"/>
  <c r="M978" i="2" s="1"/>
  <c r="H980" i="2"/>
  <c r="J980" i="2" s="1"/>
  <c r="M980" i="2" s="1"/>
  <c r="H982" i="2"/>
  <c r="J982" i="2" s="1"/>
  <c r="M982" i="2" s="1"/>
  <c r="H983" i="2"/>
  <c r="J983" i="2" s="1"/>
  <c r="M983" i="2" s="1"/>
  <c r="H984" i="2"/>
  <c r="J984" i="2" s="1"/>
  <c r="M984" i="2" s="1"/>
  <c r="H986" i="2"/>
  <c r="J986" i="2" s="1"/>
  <c r="M986" i="2" s="1"/>
  <c r="H988" i="2"/>
  <c r="J988" i="2" s="1"/>
  <c r="M988" i="2" s="1"/>
  <c r="H992" i="2"/>
  <c r="J992" i="2" s="1"/>
  <c r="M992" i="2" s="1"/>
  <c r="H997" i="2"/>
  <c r="J997" i="2" s="1"/>
  <c r="M997" i="2" s="1"/>
  <c r="H998" i="2"/>
  <c r="J998" i="2" s="1"/>
  <c r="M998" i="2" s="1"/>
  <c r="H999" i="2"/>
  <c r="J999" i="2" s="1"/>
  <c r="M999" i="2" s="1"/>
  <c r="H953" i="2"/>
  <c r="J953" i="2" s="1"/>
  <c r="M953" i="2" s="1"/>
  <c r="H954" i="2"/>
  <c r="J954" i="2" s="1"/>
  <c r="M954" i="2" s="1"/>
  <c r="H955" i="2"/>
  <c r="H799" i="2"/>
  <c r="J799" i="2" s="1"/>
  <c r="M799" i="2" s="1"/>
  <c r="H803" i="2"/>
  <c r="J803" i="2" s="1"/>
  <c r="M803" i="2" s="1"/>
  <c r="H810" i="2"/>
  <c r="J810" i="2" s="1"/>
  <c r="M810" i="2" s="1"/>
  <c r="H811" i="2"/>
  <c r="J811" i="2" s="1"/>
  <c r="M811" i="2" s="1"/>
  <c r="H816" i="2"/>
  <c r="J816" i="2" s="1"/>
  <c r="M816" i="2" s="1"/>
  <c r="H817" i="2"/>
  <c r="J817" i="2" s="1"/>
  <c r="M817" i="2" s="1"/>
  <c r="H820" i="2"/>
  <c r="J820" i="2" s="1"/>
  <c r="M820" i="2" s="1"/>
  <c r="H822" i="2"/>
  <c r="J822" i="2" s="1"/>
  <c r="M822" i="2" s="1"/>
  <c r="H823" i="2"/>
  <c r="J823" i="2" s="1"/>
  <c r="M823" i="2" s="1"/>
  <c r="H829" i="2"/>
  <c r="J829" i="2" s="1"/>
  <c r="M829" i="2" s="1"/>
  <c r="H830" i="2"/>
  <c r="J830" i="2" s="1"/>
  <c r="M830" i="2" s="1"/>
  <c r="H832" i="2"/>
  <c r="J832" i="2" s="1"/>
  <c r="M832" i="2" s="1"/>
  <c r="H833" i="2"/>
  <c r="J833" i="2" s="1"/>
  <c r="M833" i="2" s="1"/>
  <c r="H836" i="2"/>
  <c r="J836" i="2" s="1"/>
  <c r="M836" i="2" s="1"/>
  <c r="H838" i="2"/>
  <c r="J838" i="2" s="1"/>
  <c r="M838" i="2" s="1"/>
  <c r="H840" i="2"/>
  <c r="J840" i="2" s="1"/>
  <c r="M840" i="2" s="1"/>
  <c r="H842" i="2"/>
  <c r="J842" i="2" s="1"/>
  <c r="M842" i="2" s="1"/>
  <c r="H844" i="2"/>
  <c r="J844" i="2" s="1"/>
  <c r="M844" i="2" s="1"/>
  <c r="H846" i="2"/>
  <c r="J846" i="2" s="1"/>
  <c r="M846" i="2" s="1"/>
  <c r="H848" i="2"/>
  <c r="J848" i="2" s="1"/>
  <c r="M848" i="2" s="1"/>
  <c r="H850" i="2"/>
  <c r="J850" i="2" s="1"/>
  <c r="M850" i="2" s="1"/>
  <c r="H851" i="2"/>
  <c r="J851" i="2" s="1"/>
  <c r="M851" i="2" s="1"/>
  <c r="H853" i="2"/>
  <c r="J853" i="2" s="1"/>
  <c r="M853" i="2" s="1"/>
  <c r="H854" i="2"/>
  <c r="J854" i="2" s="1"/>
  <c r="M854" i="2" s="1"/>
  <c r="H857" i="2"/>
  <c r="J857" i="2" s="1"/>
  <c r="M857" i="2" s="1"/>
  <c r="H859" i="2"/>
  <c r="J859" i="2" s="1"/>
  <c r="M859" i="2" s="1"/>
  <c r="H861" i="2"/>
  <c r="J861" i="2" s="1"/>
  <c r="M861" i="2" s="1"/>
  <c r="H863" i="2"/>
  <c r="J863" i="2" s="1"/>
  <c r="M863" i="2" s="1"/>
  <c r="H866" i="2"/>
  <c r="J866" i="2" s="1"/>
  <c r="M866" i="2" s="1"/>
  <c r="H868" i="2"/>
  <c r="J868" i="2" s="1"/>
  <c r="M868" i="2" s="1"/>
  <c r="H869" i="2"/>
  <c r="J869" i="2" s="1"/>
  <c r="M869" i="2" s="1"/>
  <c r="H874" i="2"/>
  <c r="J874" i="2" s="1"/>
  <c r="M874" i="2" s="1"/>
  <c r="H875" i="2"/>
  <c r="J875" i="2" s="1"/>
  <c r="M875" i="2" s="1"/>
  <c r="H876" i="2"/>
  <c r="J876" i="2" s="1"/>
  <c r="M876" i="2" s="1"/>
  <c r="H877" i="2"/>
  <c r="J877" i="2" s="1"/>
  <c r="M877" i="2" s="1"/>
  <c r="H878" i="2"/>
  <c r="J878" i="2" s="1"/>
  <c r="M878" i="2" s="1"/>
  <c r="H880" i="2"/>
  <c r="J880" i="2" s="1"/>
  <c r="M880" i="2" s="1"/>
  <c r="H882" i="2"/>
  <c r="J882" i="2" s="1"/>
  <c r="M882" i="2" s="1"/>
  <c r="H886" i="2"/>
  <c r="J886" i="2" s="1"/>
  <c r="M886" i="2" s="1"/>
  <c r="H891" i="2"/>
  <c r="J891" i="2" s="1"/>
  <c r="M891" i="2" s="1"/>
  <c r="H895" i="2"/>
  <c r="J895" i="2" s="1"/>
  <c r="M895" i="2" s="1"/>
  <c r="H898" i="2"/>
  <c r="J898" i="2" s="1"/>
  <c r="M898" i="2" s="1"/>
  <c r="H903" i="2"/>
  <c r="J903" i="2" s="1"/>
  <c r="M903" i="2" s="1"/>
  <c r="H908" i="2"/>
  <c r="J908" i="2" s="1"/>
  <c r="M908" i="2" s="1"/>
  <c r="H911" i="2"/>
  <c r="J911" i="2" s="1"/>
  <c r="M911" i="2" s="1"/>
  <c r="H912" i="2"/>
  <c r="J912" i="2" s="1"/>
  <c r="M912" i="2" s="1"/>
  <c r="H914" i="2"/>
  <c r="J914" i="2" s="1"/>
  <c r="M914" i="2" s="1"/>
  <c r="H915" i="2"/>
  <c r="J915" i="2" s="1"/>
  <c r="M915" i="2" s="1"/>
  <c r="H916" i="2"/>
  <c r="J916" i="2" s="1"/>
  <c r="M916" i="2" s="1"/>
  <c r="H917" i="2"/>
  <c r="J917" i="2" s="1"/>
  <c r="M917" i="2" s="1"/>
  <c r="H921" i="2"/>
  <c r="J921" i="2" s="1"/>
  <c r="M921" i="2" s="1"/>
  <c r="H925" i="2"/>
  <c r="J925" i="2" s="1"/>
  <c r="M925" i="2" s="1"/>
  <c r="H928" i="2"/>
  <c r="J928" i="2" s="1"/>
  <c r="M928" i="2" s="1"/>
  <c r="H932" i="2"/>
  <c r="J932" i="2" s="1"/>
  <c r="M932" i="2" s="1"/>
  <c r="H938" i="2"/>
  <c r="J938" i="2" s="1"/>
  <c r="M938" i="2" s="1"/>
  <c r="H940" i="2"/>
  <c r="J940" i="2" s="1"/>
  <c r="M940" i="2" s="1"/>
  <c r="H942" i="2"/>
  <c r="J942" i="2" s="1"/>
  <c r="M942" i="2" s="1"/>
  <c r="H944" i="2"/>
  <c r="J944" i="2" s="1"/>
  <c r="M944" i="2" s="1"/>
  <c r="H946" i="2"/>
  <c r="J946" i="2" s="1"/>
  <c r="M946" i="2" s="1"/>
  <c r="H947" i="2"/>
  <c r="J947" i="2" s="1"/>
  <c r="M947" i="2" s="1"/>
  <c r="H768" i="2"/>
  <c r="J768" i="2" s="1"/>
  <c r="M768" i="2" s="1"/>
  <c r="H769" i="2"/>
  <c r="J769" i="2" s="1"/>
  <c r="M769" i="2" s="1"/>
  <c r="H770" i="2"/>
  <c r="J770" i="2" s="1"/>
  <c r="M770" i="2" s="1"/>
  <c r="H771" i="2"/>
  <c r="J771" i="2" s="1"/>
  <c r="M771" i="2" s="1"/>
  <c r="H774" i="2"/>
  <c r="J774" i="2" s="1"/>
  <c r="M774" i="2" s="1"/>
  <c r="H775" i="2"/>
  <c r="J775" i="2" s="1"/>
  <c r="M775" i="2" s="1"/>
  <c r="H777" i="2"/>
  <c r="J777" i="2" s="1"/>
  <c r="M777" i="2" s="1"/>
  <c r="H780" i="2"/>
  <c r="J780" i="2" s="1"/>
  <c r="M780" i="2" s="1"/>
  <c r="H781" i="2"/>
  <c r="J781" i="2" s="1"/>
  <c r="M781" i="2" s="1"/>
  <c r="H782" i="2"/>
  <c r="J782" i="2" s="1"/>
  <c r="M782" i="2" s="1"/>
  <c r="H783" i="2"/>
  <c r="J783" i="2" s="1"/>
  <c r="M783" i="2" s="1"/>
  <c r="H784" i="2"/>
  <c r="J784" i="2" s="1"/>
  <c r="M784" i="2" s="1"/>
  <c r="H790" i="2"/>
  <c r="J790" i="2" s="1"/>
  <c r="M790" i="2" s="1"/>
  <c r="H791" i="2"/>
  <c r="J791" i="2" s="1"/>
  <c r="M791" i="2" s="1"/>
  <c r="H553" i="2"/>
  <c r="J553" i="2" s="1"/>
  <c r="M553" i="2" s="1"/>
  <c r="H560" i="2"/>
  <c r="J560" i="2" s="1"/>
  <c r="M560" i="2" s="1"/>
  <c r="H562" i="2"/>
  <c r="J562" i="2" s="1"/>
  <c r="M562" i="2" s="1"/>
  <c r="H566" i="2"/>
  <c r="J566" i="2" s="1"/>
  <c r="M566" i="2" s="1"/>
  <c r="H570" i="2"/>
  <c r="J570" i="2" s="1"/>
  <c r="M570" i="2" s="1"/>
  <c r="H572" i="2"/>
  <c r="J572" i="2" s="1"/>
  <c r="M572" i="2" s="1"/>
  <c r="H575" i="2"/>
  <c r="J575" i="2" s="1"/>
  <c r="M575" i="2" s="1"/>
  <c r="H577" i="2"/>
  <c r="J577" i="2" s="1"/>
  <c r="M577" i="2" s="1"/>
  <c r="H579" i="2"/>
  <c r="J579" i="2" s="1"/>
  <c r="M579" i="2" s="1"/>
  <c r="H581" i="2"/>
  <c r="J581" i="2" s="1"/>
  <c r="M581" i="2" s="1"/>
  <c r="H584" i="2"/>
  <c r="J584" i="2" s="1"/>
  <c r="M584" i="2" s="1"/>
  <c r="H590" i="2"/>
  <c r="J590" i="2" s="1"/>
  <c r="M590" i="2" s="1"/>
  <c r="H592" i="2"/>
  <c r="J592" i="2" s="1"/>
  <c r="M592" i="2" s="1"/>
  <c r="H594" i="2"/>
  <c r="J594" i="2" s="1"/>
  <c r="M594" i="2" s="1"/>
  <c r="H596" i="2"/>
  <c r="J596" i="2" s="1"/>
  <c r="M596" i="2" s="1"/>
  <c r="H597" i="2"/>
  <c r="J597" i="2" s="1"/>
  <c r="M597" i="2" s="1"/>
  <c r="H600" i="2"/>
  <c r="J600" i="2" s="1"/>
  <c r="M600" i="2" s="1"/>
  <c r="H604" i="2"/>
  <c r="J604" i="2" s="1"/>
  <c r="M604" i="2" s="1"/>
  <c r="H608" i="2"/>
  <c r="J608" i="2" s="1"/>
  <c r="M608" i="2" s="1"/>
  <c r="H610" i="2"/>
  <c r="J610" i="2" s="1"/>
  <c r="M610" i="2" s="1"/>
  <c r="H613" i="2"/>
  <c r="J613" i="2" s="1"/>
  <c r="M613" i="2" s="1"/>
  <c r="H615" i="2"/>
  <c r="J615" i="2" s="1"/>
  <c r="M615" i="2" s="1"/>
  <c r="H617" i="2"/>
  <c r="J617" i="2" s="1"/>
  <c r="M617" i="2" s="1"/>
  <c r="H619" i="2"/>
  <c r="J619" i="2" s="1"/>
  <c r="M619" i="2" s="1"/>
  <c r="H621" i="2"/>
  <c r="J621" i="2" s="1"/>
  <c r="M621" i="2" s="1"/>
  <c r="H624" i="2"/>
  <c r="J624" i="2" s="1"/>
  <c r="M624" i="2" s="1"/>
  <c r="H625" i="2"/>
  <c r="J625" i="2" s="1"/>
  <c r="M625" i="2" s="1"/>
  <c r="H627" i="2"/>
  <c r="J627" i="2" s="1"/>
  <c r="M627" i="2" s="1"/>
  <c r="H631" i="2"/>
  <c r="J631" i="2" s="1"/>
  <c r="M631" i="2" s="1"/>
  <c r="H633" i="2"/>
  <c r="J633" i="2" s="1"/>
  <c r="M633" i="2" s="1"/>
  <c r="H635" i="2"/>
  <c r="J635" i="2" s="1"/>
  <c r="M635" i="2" s="1"/>
  <c r="H641" i="2"/>
  <c r="J641" i="2" s="1"/>
  <c r="M641" i="2" s="1"/>
  <c r="H642" i="2"/>
  <c r="J642" i="2" s="1"/>
  <c r="M642" i="2" s="1"/>
  <c r="H643" i="2"/>
  <c r="J643" i="2" s="1"/>
  <c r="M643" i="2" s="1"/>
  <c r="H644" i="2"/>
  <c r="J644" i="2" s="1"/>
  <c r="M644" i="2" s="1"/>
  <c r="H645" i="2"/>
  <c r="J645" i="2" s="1"/>
  <c r="M645" i="2" s="1"/>
  <c r="H647" i="2"/>
  <c r="J647" i="2" s="1"/>
  <c r="M647" i="2" s="1"/>
  <c r="H648" i="2"/>
  <c r="J648" i="2" s="1"/>
  <c r="M648" i="2" s="1"/>
  <c r="H652" i="2"/>
  <c r="J652" i="2" s="1"/>
  <c r="M652" i="2" s="1"/>
  <c r="H656" i="2"/>
  <c r="J656" i="2" s="1"/>
  <c r="M656" i="2" s="1"/>
  <c r="H658" i="2"/>
  <c r="J658" i="2" s="1"/>
  <c r="M658" i="2" s="1"/>
  <c r="H661" i="2"/>
  <c r="J661" i="2" s="1"/>
  <c r="M661" i="2" s="1"/>
  <c r="H665" i="2"/>
  <c r="J665" i="2" s="1"/>
  <c r="M665" i="2" s="1"/>
  <c r="H666" i="2"/>
  <c r="J666" i="2" s="1"/>
  <c r="M666" i="2" s="1"/>
  <c r="H672" i="2"/>
  <c r="J672" i="2" s="1"/>
  <c r="M672" i="2" s="1"/>
  <c r="H674" i="2"/>
  <c r="J674" i="2" s="1"/>
  <c r="M674" i="2" s="1"/>
  <c r="H675" i="2"/>
  <c r="J675" i="2" s="1"/>
  <c r="M675" i="2" s="1"/>
  <c r="H677" i="2"/>
  <c r="J677" i="2" s="1"/>
  <c r="M677" i="2" s="1"/>
  <c r="H680" i="2"/>
  <c r="J680" i="2" s="1"/>
  <c r="M680" i="2" s="1"/>
  <c r="H684" i="2"/>
  <c r="J684" i="2" s="1"/>
  <c r="M684" i="2" s="1"/>
  <c r="H685" i="2"/>
  <c r="J685" i="2" s="1"/>
  <c r="M685" i="2" s="1"/>
  <c r="H688" i="2"/>
  <c r="J688" i="2" s="1"/>
  <c r="M688" i="2" s="1"/>
  <c r="H695" i="2"/>
  <c r="J695" i="2" s="1"/>
  <c r="M695" i="2" s="1"/>
  <c r="H699" i="2"/>
  <c r="J699" i="2" s="1"/>
  <c r="M699" i="2" s="1"/>
  <c r="H700" i="2"/>
  <c r="J700" i="2" s="1"/>
  <c r="M700" i="2" s="1"/>
  <c r="H701" i="2"/>
  <c r="J701" i="2" s="1"/>
  <c r="M701" i="2" s="1"/>
  <c r="H702" i="2"/>
  <c r="J702" i="2" s="1"/>
  <c r="M702" i="2" s="1"/>
  <c r="H703" i="2"/>
  <c r="J703" i="2" s="1"/>
  <c r="M703" i="2" s="1"/>
  <c r="H705" i="2"/>
  <c r="J705" i="2" s="1"/>
  <c r="M705" i="2" s="1"/>
  <c r="H707" i="2"/>
  <c r="J707" i="2" s="1"/>
  <c r="M707" i="2" s="1"/>
  <c r="H710" i="2"/>
  <c r="J710" i="2" s="1"/>
  <c r="M710" i="2" s="1"/>
  <c r="H713" i="2"/>
  <c r="J713" i="2" s="1"/>
  <c r="M713" i="2" s="1"/>
  <c r="H715" i="2"/>
  <c r="J715" i="2" s="1"/>
  <c r="M715" i="2" s="1"/>
  <c r="H717" i="2"/>
  <c r="J717" i="2" s="1"/>
  <c r="M717" i="2" s="1"/>
  <c r="H719" i="2"/>
  <c r="J719" i="2" s="1"/>
  <c r="M719" i="2" s="1"/>
  <c r="H723" i="2"/>
  <c r="J723" i="2" s="1"/>
  <c r="M723" i="2" s="1"/>
  <c r="H727" i="2"/>
  <c r="J727" i="2" s="1"/>
  <c r="M727" i="2" s="1"/>
  <c r="H732" i="2"/>
  <c r="J732" i="2" s="1"/>
  <c r="M732" i="2" s="1"/>
  <c r="H733" i="2"/>
  <c r="J733" i="2" s="1"/>
  <c r="M733" i="2" s="1"/>
  <c r="H737" i="2"/>
  <c r="J737" i="2" s="1"/>
  <c r="M737" i="2" s="1"/>
  <c r="H744" i="2"/>
  <c r="J744" i="2" s="1"/>
  <c r="M744" i="2" s="1"/>
  <c r="H746" i="2"/>
  <c r="J746" i="2" s="1"/>
  <c r="M746" i="2" s="1"/>
  <c r="H748" i="2"/>
  <c r="J748" i="2" s="1"/>
  <c r="M748" i="2" s="1"/>
  <c r="H750" i="2"/>
  <c r="J750" i="2" s="1"/>
  <c r="M750" i="2" s="1"/>
  <c r="H754" i="2"/>
  <c r="J754" i="2" s="1"/>
  <c r="M754" i="2" s="1"/>
  <c r="H756" i="2"/>
  <c r="J756" i="2" s="1"/>
  <c r="M756" i="2" s="1"/>
  <c r="H761" i="2"/>
  <c r="J761" i="2" s="1"/>
  <c r="M761" i="2" s="1"/>
  <c r="H525" i="2"/>
  <c r="J525" i="2" s="1"/>
  <c r="M525" i="2" s="1"/>
  <c r="H526" i="2"/>
  <c r="J526" i="2" s="1"/>
  <c r="M526" i="2" s="1"/>
  <c r="H527" i="2"/>
  <c r="J527" i="2" s="1"/>
  <c r="M527" i="2" s="1"/>
  <c r="H528" i="2"/>
  <c r="J528" i="2" s="1"/>
  <c r="M528" i="2" s="1"/>
  <c r="H533" i="2"/>
  <c r="J533" i="2" s="1"/>
  <c r="M533" i="2" s="1"/>
  <c r="H534" i="2"/>
  <c r="J534" i="2" s="1"/>
  <c r="M534" i="2" s="1"/>
  <c r="H535" i="2"/>
  <c r="J535" i="2" s="1"/>
  <c r="M535" i="2" s="1"/>
  <c r="H536" i="2"/>
  <c r="J536" i="2" s="1"/>
  <c r="M536" i="2" s="1"/>
  <c r="H539" i="2"/>
  <c r="J539" i="2" s="1"/>
  <c r="M539" i="2" s="1"/>
  <c r="H545" i="2"/>
  <c r="J545" i="2" s="1"/>
  <c r="M545" i="2" s="1"/>
  <c r="H406" i="2"/>
  <c r="J406" i="2" s="1"/>
  <c r="M406" i="2" s="1"/>
  <c r="H408" i="2"/>
  <c r="J408" i="2" s="1"/>
  <c r="M408" i="2" s="1"/>
  <c r="H410" i="2"/>
  <c r="J410" i="2" s="1"/>
  <c r="M410" i="2" s="1"/>
  <c r="H412" i="2"/>
  <c r="J412" i="2" s="1"/>
  <c r="M412" i="2" s="1"/>
  <c r="H414" i="2"/>
  <c r="J414" i="2" s="1"/>
  <c r="M414" i="2" s="1"/>
  <c r="H417" i="2"/>
  <c r="J417" i="2" s="1"/>
  <c r="M417" i="2" s="1"/>
  <c r="H423" i="2"/>
  <c r="J423" i="2" s="1"/>
  <c r="M423" i="2" s="1"/>
  <c r="H424" i="2"/>
  <c r="J424" i="2" s="1"/>
  <c r="M424" i="2" s="1"/>
  <c r="H425" i="2"/>
  <c r="J425" i="2" s="1"/>
  <c r="M425" i="2" s="1"/>
  <c r="H426" i="2"/>
  <c r="J426" i="2" s="1"/>
  <c r="M426" i="2" s="1"/>
  <c r="H427" i="2"/>
  <c r="J427" i="2" s="1"/>
  <c r="M427" i="2" s="1"/>
  <c r="H428" i="2"/>
  <c r="J428" i="2" s="1"/>
  <c r="M428" i="2" s="1"/>
  <c r="H430" i="2"/>
  <c r="J430" i="2" s="1"/>
  <c r="M430" i="2" s="1"/>
  <c r="H433" i="2"/>
  <c r="J433" i="2" s="1"/>
  <c r="M433" i="2" s="1"/>
  <c r="H434" i="2"/>
  <c r="J434" i="2" s="1"/>
  <c r="M434" i="2" s="1"/>
  <c r="H435" i="2"/>
  <c r="J435" i="2" s="1"/>
  <c r="M435" i="2" s="1"/>
  <c r="H438" i="2"/>
  <c r="J438" i="2" s="1"/>
  <c r="M438" i="2" s="1"/>
  <c r="H439" i="2"/>
  <c r="J439" i="2" s="1"/>
  <c r="M439" i="2" s="1"/>
  <c r="H440" i="2"/>
  <c r="J440" i="2" s="1"/>
  <c r="M440" i="2" s="1"/>
  <c r="H444" i="2"/>
  <c r="J444" i="2" s="1"/>
  <c r="M444" i="2" s="1"/>
  <c r="H451" i="2"/>
  <c r="J451" i="2" s="1"/>
  <c r="M451" i="2" s="1"/>
  <c r="H454" i="2"/>
  <c r="J454" i="2" s="1"/>
  <c r="M454" i="2" s="1"/>
  <c r="H455" i="2"/>
  <c r="H456" i="2"/>
  <c r="J456" i="2" s="1"/>
  <c r="M456" i="2" s="1"/>
  <c r="H464" i="2"/>
  <c r="J464" i="2" s="1"/>
  <c r="M464" i="2" s="1"/>
  <c r="H466" i="2"/>
  <c r="J466" i="2" s="1"/>
  <c r="M466" i="2" s="1"/>
  <c r="H467" i="2"/>
  <c r="H468" i="2"/>
  <c r="H471" i="2"/>
  <c r="H472" i="2"/>
  <c r="H475" i="2"/>
  <c r="H476" i="2"/>
  <c r="H477" i="2"/>
  <c r="H478" i="2"/>
  <c r="J478" i="2" s="1"/>
  <c r="M478" i="2" s="1"/>
  <c r="H480" i="2"/>
  <c r="J480" i="2" s="1"/>
  <c r="M480" i="2" s="1"/>
  <c r="H481" i="2"/>
  <c r="J481" i="2" s="1"/>
  <c r="M481" i="2" s="1"/>
  <c r="H488" i="2"/>
  <c r="H494" i="2"/>
  <c r="H495" i="2"/>
  <c r="J495" i="2" s="1"/>
  <c r="M495" i="2" s="1"/>
  <c r="H498" i="2"/>
  <c r="J498" i="2" s="1"/>
  <c r="M498" i="2" s="1"/>
  <c r="H500" i="2"/>
  <c r="J500" i="2" s="1"/>
  <c r="M500" i="2" s="1"/>
  <c r="H506" i="2"/>
  <c r="J506" i="2" s="1"/>
  <c r="M506" i="2" s="1"/>
  <c r="H511" i="2"/>
  <c r="J511" i="2" s="1"/>
  <c r="M511" i="2" s="1"/>
  <c r="H512" i="2"/>
  <c r="H513" i="2"/>
  <c r="H514" i="2"/>
  <c r="H515" i="2"/>
  <c r="H516" i="2"/>
  <c r="J516" i="2" s="1"/>
  <c r="M516" i="2" s="1"/>
  <c r="H517" i="2"/>
  <c r="H518" i="2"/>
  <c r="J518" i="2" s="1"/>
  <c r="M518" i="2" s="1"/>
  <c r="H27" i="2"/>
  <c r="J27" i="2" s="1"/>
  <c r="M27" i="2" s="1"/>
  <c r="H28" i="2"/>
  <c r="J28" i="2" s="1"/>
  <c r="M28" i="2" s="1"/>
  <c r="H34" i="2"/>
  <c r="J34" i="2" s="1"/>
  <c r="M34" i="2" s="1"/>
  <c r="H35" i="2"/>
  <c r="J35" i="2" s="1"/>
  <c r="M35" i="2" s="1"/>
  <c r="H39" i="2"/>
  <c r="J39" i="2" s="1"/>
  <c r="M39" i="2" s="1"/>
  <c r="H40" i="2"/>
  <c r="J40" i="2" s="1"/>
  <c r="M40" i="2" s="1"/>
  <c r="H49" i="2"/>
  <c r="J49" i="2" s="1"/>
  <c r="M49" i="2" s="1"/>
  <c r="H50" i="2"/>
  <c r="J50" i="2" s="1"/>
  <c r="M50" i="2" s="1"/>
  <c r="H51" i="2"/>
  <c r="J51" i="2" s="1"/>
  <c r="M51" i="2" s="1"/>
  <c r="H52" i="2"/>
  <c r="J52" i="2" s="1"/>
  <c r="M52" i="2" s="1"/>
  <c r="H53" i="2"/>
  <c r="J53" i="2" s="1"/>
  <c r="M53" i="2" s="1"/>
  <c r="H54" i="2"/>
  <c r="J54" i="2" s="1"/>
  <c r="M54" i="2" s="1"/>
  <c r="H55" i="2"/>
  <c r="J55" i="2" s="1"/>
  <c r="M55" i="2" s="1"/>
  <c r="H56" i="2"/>
  <c r="J56" i="2" s="1"/>
  <c r="M56" i="2" s="1"/>
  <c r="H57" i="2"/>
  <c r="J57" i="2" s="1"/>
  <c r="M57" i="2" s="1"/>
  <c r="H59" i="2"/>
  <c r="J59" i="2" s="1"/>
  <c r="M59" i="2" s="1"/>
  <c r="H60" i="2"/>
  <c r="J60" i="2" s="1"/>
  <c r="M60" i="2" s="1"/>
  <c r="H61" i="2"/>
  <c r="J61" i="2" s="1"/>
  <c r="M61" i="2" s="1"/>
  <c r="H62" i="2"/>
  <c r="J62" i="2" s="1"/>
  <c r="M62" i="2" s="1"/>
  <c r="H63" i="2"/>
  <c r="J63" i="2" s="1"/>
  <c r="M63" i="2" s="1"/>
  <c r="H64" i="2"/>
  <c r="J64" i="2" s="1"/>
  <c r="M64" i="2" s="1"/>
  <c r="H66" i="2"/>
  <c r="H67" i="2"/>
  <c r="J67" i="2" s="1"/>
  <c r="M67" i="2" s="1"/>
  <c r="H68" i="2"/>
  <c r="J68" i="2" s="1"/>
  <c r="M68" i="2" s="1"/>
  <c r="H70" i="2"/>
  <c r="J70" i="2" s="1"/>
  <c r="M70" i="2" s="1"/>
  <c r="H72" i="2"/>
  <c r="J72" i="2" s="1"/>
  <c r="M72" i="2" s="1"/>
  <c r="H74" i="2"/>
  <c r="J74" i="2" s="1"/>
  <c r="M74" i="2" s="1"/>
  <c r="H77" i="2"/>
  <c r="J77" i="2" s="1"/>
  <c r="M77" i="2" s="1"/>
  <c r="H78" i="2"/>
  <c r="J78" i="2" s="1"/>
  <c r="M78" i="2" s="1"/>
  <c r="H79" i="2"/>
  <c r="J79" i="2" s="1"/>
  <c r="M79" i="2" s="1"/>
  <c r="H83" i="2"/>
  <c r="J83" i="2" s="1"/>
  <c r="M83" i="2" s="1"/>
  <c r="H88" i="2"/>
  <c r="J88" i="2" s="1"/>
  <c r="M88" i="2" s="1"/>
  <c r="H94" i="2"/>
  <c r="J94" i="2" s="1"/>
  <c r="M94" i="2" s="1"/>
  <c r="H95" i="2"/>
  <c r="J95" i="2" s="1"/>
  <c r="M95" i="2" s="1"/>
  <c r="H98" i="2"/>
  <c r="J98" i="2" s="1"/>
  <c r="M98" i="2" s="1"/>
  <c r="H99" i="2"/>
  <c r="J99" i="2" s="1"/>
  <c r="M99" i="2" s="1"/>
  <c r="H102" i="2"/>
  <c r="J102" i="2" s="1"/>
  <c r="M102" i="2" s="1"/>
  <c r="H104" i="2"/>
  <c r="J104" i="2" s="1"/>
  <c r="M104" i="2" s="1"/>
  <c r="H105" i="2"/>
  <c r="J105" i="2" s="1"/>
  <c r="M105" i="2" s="1"/>
  <c r="H107" i="2"/>
  <c r="H108" i="2"/>
  <c r="J108" i="2" s="1"/>
  <c r="M108" i="2" s="1"/>
  <c r="H112" i="2"/>
  <c r="J112" i="2" s="1"/>
  <c r="M112" i="2" s="1"/>
  <c r="H113" i="2"/>
  <c r="J113" i="2" s="1"/>
  <c r="M113" i="2" s="1"/>
  <c r="H114" i="2"/>
  <c r="J114" i="2" s="1"/>
  <c r="M114" i="2" s="1"/>
  <c r="H117" i="2"/>
  <c r="J117" i="2" s="1"/>
  <c r="M117" i="2" s="1"/>
  <c r="H119" i="2"/>
  <c r="J119" i="2" s="1"/>
  <c r="M119" i="2" s="1"/>
  <c r="H124" i="2"/>
  <c r="J124" i="2" s="1"/>
  <c r="M124" i="2" s="1"/>
  <c r="H125" i="2"/>
  <c r="J125" i="2" s="1"/>
  <c r="M125" i="2" s="1"/>
  <c r="H126" i="2"/>
  <c r="J126" i="2" s="1"/>
  <c r="M126" i="2" s="1"/>
  <c r="H127" i="2"/>
  <c r="J127" i="2" s="1"/>
  <c r="M127" i="2" s="1"/>
  <c r="H134" i="2"/>
  <c r="J134" i="2" s="1"/>
  <c r="M134" i="2" s="1"/>
  <c r="H135" i="2"/>
  <c r="J135" i="2" s="1"/>
  <c r="M135" i="2" s="1"/>
  <c r="H139" i="2"/>
  <c r="J139" i="2" s="1"/>
  <c r="M139" i="2" s="1"/>
  <c r="H145" i="2"/>
  <c r="J145" i="2" s="1"/>
  <c r="M145" i="2" s="1"/>
  <c r="H146" i="2"/>
  <c r="J146" i="2" s="1"/>
  <c r="M146" i="2" s="1"/>
  <c r="H147" i="2"/>
  <c r="J147" i="2" s="1"/>
  <c r="M147" i="2" s="1"/>
  <c r="H149" i="2"/>
  <c r="J149" i="2" s="1"/>
  <c r="M149" i="2" s="1"/>
  <c r="H151" i="2"/>
  <c r="H152" i="2"/>
  <c r="J152" i="2" s="1"/>
  <c r="M152" i="2" s="1"/>
  <c r="H154" i="2"/>
  <c r="J154" i="2" s="1"/>
  <c r="M154" i="2" s="1"/>
  <c r="H156" i="2"/>
  <c r="J156" i="2" s="1"/>
  <c r="M156" i="2" s="1"/>
  <c r="H157" i="2"/>
  <c r="J157" i="2" s="1"/>
  <c r="M157" i="2" s="1"/>
  <c r="H158" i="2"/>
  <c r="J158" i="2" s="1"/>
  <c r="M158" i="2" s="1"/>
  <c r="H159" i="2"/>
  <c r="J159" i="2" s="1"/>
  <c r="M159" i="2" s="1"/>
  <c r="H160" i="2"/>
  <c r="J160" i="2" s="1"/>
  <c r="M160" i="2" s="1"/>
  <c r="H161" i="2"/>
  <c r="J161" i="2" s="1"/>
  <c r="M161" i="2" s="1"/>
  <c r="H167" i="2"/>
  <c r="J167" i="2" s="1"/>
  <c r="M167" i="2" s="1"/>
  <c r="H169" i="2"/>
  <c r="J169" i="2" s="1"/>
  <c r="M169" i="2" s="1"/>
  <c r="H170" i="2"/>
  <c r="J170" i="2" s="1"/>
  <c r="M170" i="2" s="1"/>
  <c r="H171" i="2"/>
  <c r="J171" i="2" s="1"/>
  <c r="M171" i="2" s="1"/>
  <c r="H175" i="2"/>
  <c r="J175" i="2" s="1"/>
  <c r="M175" i="2" s="1"/>
  <c r="H176" i="2"/>
  <c r="J176" i="2" s="1"/>
  <c r="M176" i="2" s="1"/>
  <c r="H185" i="2"/>
  <c r="J185" i="2" s="1"/>
  <c r="M185" i="2" s="1"/>
  <c r="H191" i="2"/>
  <c r="H193" i="2"/>
  <c r="J193" i="2" s="1"/>
  <c r="M193" i="2" s="1"/>
  <c r="H194" i="2"/>
  <c r="J194" i="2" s="1"/>
  <c r="M194" i="2" s="1"/>
  <c r="H206" i="2"/>
  <c r="J206" i="2" s="1"/>
  <c r="M206" i="2" s="1"/>
  <c r="H208" i="2"/>
  <c r="J208" i="2" s="1"/>
  <c r="M208" i="2" s="1"/>
  <c r="H210" i="2"/>
  <c r="J210" i="2" s="1"/>
  <c r="M210" i="2" s="1"/>
  <c r="H212" i="2"/>
  <c r="J212" i="2" s="1"/>
  <c r="M212" i="2" s="1"/>
  <c r="H217" i="2"/>
  <c r="J217" i="2" s="1"/>
  <c r="M217" i="2" s="1"/>
  <c r="H220" i="2"/>
  <c r="J220" i="2" s="1"/>
  <c r="M220" i="2" s="1"/>
  <c r="H223" i="2"/>
  <c r="J223" i="2" s="1"/>
  <c r="M223" i="2" s="1"/>
  <c r="H227" i="2"/>
  <c r="J227" i="2" s="1"/>
  <c r="M227" i="2" s="1"/>
  <c r="H232" i="2"/>
  <c r="J232" i="2" s="1"/>
  <c r="M232" i="2" s="1"/>
  <c r="H235" i="2"/>
  <c r="J235" i="2" s="1"/>
  <c r="M235" i="2" s="1"/>
  <c r="H242" i="2"/>
  <c r="J242" i="2" s="1"/>
  <c r="M242" i="2" s="1"/>
  <c r="H243" i="2"/>
  <c r="J243" i="2" s="1"/>
  <c r="M243" i="2" s="1"/>
  <c r="H249" i="2"/>
  <c r="J249" i="2" s="1"/>
  <c r="M249" i="2" s="1"/>
  <c r="H253" i="2"/>
  <c r="J253" i="2" s="1"/>
  <c r="M253" i="2" s="1"/>
  <c r="H255" i="2"/>
  <c r="J255" i="2" s="1"/>
  <c r="M255" i="2" s="1"/>
  <c r="H266" i="2"/>
  <c r="J266" i="2" s="1"/>
  <c r="M266" i="2" s="1"/>
  <c r="H268" i="2"/>
  <c r="J268" i="2" s="1"/>
  <c r="M268" i="2" s="1"/>
  <c r="H270" i="2"/>
  <c r="J270" i="2" s="1"/>
  <c r="M270" i="2" s="1"/>
  <c r="H272" i="2"/>
  <c r="J272" i="2" s="1"/>
  <c r="M272" i="2" s="1"/>
  <c r="H273" i="2"/>
  <c r="J273" i="2" s="1"/>
  <c r="M273" i="2" s="1"/>
  <c r="H275" i="2"/>
  <c r="J275" i="2" s="1"/>
  <c r="M275" i="2" s="1"/>
  <c r="H277" i="2"/>
  <c r="J277" i="2" s="1"/>
  <c r="M277" i="2" s="1"/>
  <c r="H279" i="2"/>
  <c r="J279" i="2" s="1"/>
  <c r="M279" i="2" s="1"/>
  <c r="H281" i="2"/>
  <c r="J281" i="2" s="1"/>
  <c r="M281" i="2" s="1"/>
  <c r="H283" i="2"/>
  <c r="J283" i="2" s="1"/>
  <c r="M283" i="2" s="1"/>
  <c r="H285" i="2"/>
  <c r="J285" i="2" s="1"/>
  <c r="M285" i="2" s="1"/>
  <c r="H290" i="2"/>
  <c r="J290" i="2" s="1"/>
  <c r="M290" i="2" s="1"/>
  <c r="H292" i="2"/>
  <c r="J292" i="2" s="1"/>
  <c r="M292" i="2" s="1"/>
  <c r="H294" i="2"/>
  <c r="J294" i="2" s="1"/>
  <c r="M294" i="2" s="1"/>
  <c r="H299" i="2"/>
  <c r="J299" i="2" s="1"/>
  <c r="M299" i="2" s="1"/>
  <c r="H300" i="2"/>
  <c r="J300" i="2" s="1"/>
  <c r="M300" i="2" s="1"/>
  <c r="H302" i="2"/>
  <c r="J302" i="2" s="1"/>
  <c r="M302" i="2" s="1"/>
  <c r="H308" i="2"/>
  <c r="J308" i="2" s="1"/>
  <c r="M308" i="2" s="1"/>
  <c r="H315" i="2"/>
  <c r="J315" i="2" s="1"/>
  <c r="M315" i="2" s="1"/>
  <c r="H317" i="2"/>
  <c r="J317" i="2" s="1"/>
  <c r="M317" i="2" s="1"/>
  <c r="H324" i="2"/>
  <c r="J324" i="2" s="1"/>
  <c r="M324" i="2" s="1"/>
  <c r="H328" i="2"/>
  <c r="J328" i="2" s="1"/>
  <c r="M328" i="2" s="1"/>
  <c r="H333" i="2"/>
  <c r="J333" i="2" s="1"/>
  <c r="M333" i="2" s="1"/>
  <c r="H339" i="2"/>
  <c r="J339" i="2" s="1"/>
  <c r="M339" i="2" s="1"/>
  <c r="H341" i="2"/>
  <c r="J341" i="2" s="1"/>
  <c r="M341" i="2" s="1"/>
  <c r="H344" i="2"/>
  <c r="J344" i="2" s="1"/>
  <c r="M344" i="2" s="1"/>
  <c r="H348" i="2"/>
  <c r="J348" i="2" s="1"/>
  <c r="M348" i="2" s="1"/>
  <c r="H351" i="2"/>
  <c r="J351" i="2" s="1"/>
  <c r="M351" i="2" s="1"/>
  <c r="H358" i="2"/>
  <c r="J358" i="2" s="1"/>
  <c r="M358" i="2" s="1"/>
  <c r="H364" i="2"/>
  <c r="J364" i="2" s="1"/>
  <c r="M364" i="2" s="1"/>
  <c r="H368" i="2"/>
  <c r="J368" i="2" s="1"/>
  <c r="M368" i="2" s="1"/>
  <c r="H371" i="2"/>
  <c r="J371" i="2" s="1"/>
  <c r="M371" i="2" s="1"/>
  <c r="H374" i="2"/>
  <c r="J374" i="2" s="1"/>
  <c r="M374" i="2" s="1"/>
  <c r="H377" i="2"/>
  <c r="J377" i="2" s="1"/>
  <c r="M377" i="2" s="1"/>
  <c r="H379" i="2"/>
  <c r="J379" i="2" s="1"/>
  <c r="M379" i="2" s="1"/>
  <c r="H384" i="2"/>
  <c r="J384" i="2" s="1"/>
  <c r="M384" i="2" s="1"/>
  <c r="H390" i="2"/>
  <c r="J390" i="2" s="1"/>
  <c r="M390" i="2" s="1"/>
  <c r="H396" i="2"/>
  <c r="J396" i="2" s="1"/>
  <c r="M396" i="2" s="1"/>
  <c r="H19" i="2"/>
  <c r="J19" i="2" s="1"/>
  <c r="M19" i="2" s="1"/>
  <c r="H20" i="2"/>
  <c r="J20" i="2" s="1"/>
  <c r="M20" i="2" s="1"/>
  <c r="H21" i="2"/>
  <c r="I894" i="2"/>
  <c r="I893" i="2" s="1"/>
  <c r="I640" i="2"/>
  <c r="I630" i="2"/>
  <c r="I629" i="2" s="1"/>
  <c r="I559" i="2"/>
  <c r="G487" i="2"/>
  <c r="H487" i="2" s="1"/>
  <c r="I373" i="2"/>
  <c r="I372" i="2" s="1"/>
  <c r="I370" i="2"/>
  <c r="I369" i="2" s="1"/>
  <c r="I367" i="2"/>
  <c r="I366" i="2" s="1"/>
  <c r="I363" i="2"/>
  <c r="I362" i="2" s="1"/>
  <c r="I347" i="2"/>
  <c r="I346" i="2" s="1"/>
  <c r="I340" i="2"/>
  <c r="I338" i="2"/>
  <c r="I231" i="2"/>
  <c r="I230" i="2" s="1"/>
  <c r="I219" i="2"/>
  <c r="I218" i="2" s="1"/>
  <c r="I216" i="2"/>
  <c r="I215" i="2" s="1"/>
  <c r="I87" i="2"/>
  <c r="I86" i="2" s="1"/>
  <c r="I85" i="2" s="1"/>
  <c r="I76" i="2"/>
  <c r="I75" i="2" s="1"/>
  <c r="I337" i="2" l="1"/>
  <c r="I361" i="2"/>
  <c r="G486" i="2"/>
  <c r="I107" i="2"/>
  <c r="J107" i="2" s="1"/>
  <c r="M107" i="2" s="1"/>
  <c r="I106" i="2" l="1"/>
  <c r="H486" i="2"/>
  <c r="G485" i="2"/>
  <c r="G192" i="2"/>
  <c r="H192" i="2" s="1"/>
  <c r="H485" i="2" l="1"/>
  <c r="G484" i="2"/>
  <c r="I457" i="2"/>
  <c r="G458" i="2"/>
  <c r="H458" i="2" s="1"/>
  <c r="J458" i="2" s="1"/>
  <c r="M458" i="2" s="1"/>
  <c r="H484" i="2" l="1"/>
  <c r="G483" i="2"/>
  <c r="H483" i="2" s="1"/>
  <c r="G457" i="2"/>
  <c r="H457" i="2" s="1"/>
  <c r="J457" i="2" s="1"/>
  <c r="I463" i="2"/>
  <c r="I517" i="2"/>
  <c r="J517" i="2" s="1"/>
  <c r="I515" i="2"/>
  <c r="I455" i="2"/>
  <c r="J455" i="2" s="1"/>
  <c r="I514" i="2" l="1"/>
  <c r="J514" i="2" s="1"/>
  <c r="J515" i="2"/>
  <c r="I477" i="2"/>
  <c r="J477" i="2" s="1"/>
  <c r="I472" i="2"/>
  <c r="I488" i="2"/>
  <c r="I468" i="2"/>
  <c r="I494" i="2"/>
  <c r="I487" i="2" l="1"/>
  <c r="J488" i="2"/>
  <c r="M488" i="2" s="1"/>
  <c r="I467" i="2"/>
  <c r="J467" i="2" s="1"/>
  <c r="J468" i="2"/>
  <c r="M468" i="2" s="1"/>
  <c r="I471" i="2"/>
  <c r="J471" i="2" s="1"/>
  <c r="J472" i="2"/>
  <c r="M472" i="2" s="1"/>
  <c r="I493" i="2"/>
  <c r="I492" i="2" s="1"/>
  <c r="J494" i="2"/>
  <c r="M494" i="2" s="1"/>
  <c r="I513" i="2"/>
  <c r="I512" i="2" s="1"/>
  <c r="J512" i="2" s="1"/>
  <c r="I486" i="2"/>
  <c r="J487" i="2"/>
  <c r="I476" i="2"/>
  <c r="J476" i="2" s="1"/>
  <c r="I191" i="2"/>
  <c r="I151" i="2"/>
  <c r="J151" i="2" s="1"/>
  <c r="J191" i="2" l="1"/>
  <c r="M191" i="2" s="1"/>
  <c r="J513" i="2"/>
  <c r="I485" i="2"/>
  <c r="J486" i="2"/>
  <c r="J485" i="2" l="1"/>
  <c r="I484" i="2"/>
  <c r="I66" i="2"/>
  <c r="J66" i="2" s="1"/>
  <c r="I483" i="2" l="1"/>
  <c r="J483" i="2" s="1"/>
  <c r="J484" i="2"/>
  <c r="I1004" i="2"/>
  <c r="I996" i="2" l="1"/>
  <c r="I995" i="2" s="1"/>
  <c r="I991" i="2"/>
  <c r="I990" i="2" s="1"/>
  <c r="I989" i="2" s="1"/>
  <c r="I987" i="2"/>
  <c r="I985" i="2"/>
  <c r="I981" i="2"/>
  <c r="I979" i="2"/>
  <c r="I977" i="2"/>
  <c r="I970" i="2"/>
  <c r="I968" i="2" s="1"/>
  <c r="I962" i="2"/>
  <c r="I961" i="2" s="1"/>
  <c r="I960" i="2" s="1"/>
  <c r="I952" i="2"/>
  <c r="I951" i="2" s="1"/>
  <c r="I945" i="2"/>
  <c r="I943" i="2"/>
  <c r="I941" i="2"/>
  <c r="I939" i="2"/>
  <c r="I937" i="2"/>
  <c r="I931" i="2"/>
  <c r="I930" i="2" s="1"/>
  <c r="I929" i="2" s="1"/>
  <c r="I927" i="2"/>
  <c r="I926" i="2" s="1"/>
  <c r="I924" i="2"/>
  <c r="I923" i="2" s="1"/>
  <c r="I920" i="2"/>
  <c r="I919" i="2" s="1"/>
  <c r="I918" i="2" s="1"/>
  <c r="I913" i="2"/>
  <c r="I910" i="2"/>
  <c r="I907" i="2"/>
  <c r="I906" i="2" s="1"/>
  <c r="I902" i="2"/>
  <c r="I897" i="2"/>
  <c r="I896" i="2" s="1"/>
  <c r="I892" i="2" s="1"/>
  <c r="I890" i="2"/>
  <c r="I885" i="2"/>
  <c r="I884" i="2" s="1"/>
  <c r="I883" i="2" s="1"/>
  <c r="I881" i="2"/>
  <c r="I879" i="2"/>
  <c r="I873" i="2"/>
  <c r="I867" i="2"/>
  <c r="I865" i="2"/>
  <c r="I864" i="2" s="1"/>
  <c r="I862" i="2"/>
  <c r="I860" i="2"/>
  <c r="I858" i="2"/>
  <c r="I856" i="2"/>
  <c r="I852" i="2"/>
  <c r="I849" i="2"/>
  <c r="I847" i="2"/>
  <c r="I845" i="2"/>
  <c r="I843" i="2"/>
  <c r="I841" i="2"/>
  <c r="I839" i="2"/>
  <c r="I837" i="2"/>
  <c r="I835" i="2"/>
  <c r="I831" i="2"/>
  <c r="I828" i="2"/>
  <c r="I821" i="2"/>
  <c r="I819" i="2"/>
  <c r="I818" i="2" s="1"/>
  <c r="I815" i="2"/>
  <c r="I814" i="2" s="1"/>
  <c r="I809" i="2"/>
  <c r="I802" i="2"/>
  <c r="I801" i="2" s="1"/>
  <c r="I800" i="2" s="1"/>
  <c r="I798" i="2"/>
  <c r="I797" i="2" s="1"/>
  <c r="I796" i="2" s="1"/>
  <c r="I789" i="2"/>
  <c r="I788" i="2" s="1"/>
  <c r="I787" i="2" s="1"/>
  <c r="I779" i="2"/>
  <c r="I778" i="2" s="1"/>
  <c r="I776" i="2"/>
  <c r="I773" i="2"/>
  <c r="I767" i="2"/>
  <c r="I766" i="2" s="1"/>
  <c r="I760" i="2"/>
  <c r="I759" i="2" s="1"/>
  <c r="I758" i="2" s="1"/>
  <c r="I755" i="2"/>
  <c r="I753" i="2"/>
  <c r="I752" i="2" s="1"/>
  <c r="I751" i="2" s="1"/>
  <c r="I749" i="2"/>
  <c r="I747" i="2"/>
  <c r="I745" i="2"/>
  <c r="I743" i="2"/>
  <c r="I736" i="2"/>
  <c r="I735" i="2" s="1"/>
  <c r="I734" i="2" s="1"/>
  <c r="I731" i="2"/>
  <c r="I730" i="2" s="1"/>
  <c r="I729" i="2" s="1"/>
  <c r="I726" i="2"/>
  <c r="I725" i="2" s="1"/>
  <c r="I724" i="2" s="1"/>
  <c r="I722" i="2"/>
  <c r="I721" i="2" s="1"/>
  <c r="I720" i="2" s="1"/>
  <c r="I718" i="2"/>
  <c r="I716" i="2"/>
  <c r="I714" i="2"/>
  <c r="I712" i="2"/>
  <c r="I709" i="2"/>
  <c r="I708" i="2" s="1"/>
  <c r="I706" i="2"/>
  <c r="I704" i="2"/>
  <c r="I698" i="2"/>
  <c r="I694" i="2"/>
  <c r="I693" i="2" s="1"/>
  <c r="I692" i="2" s="1"/>
  <c r="I690" i="2"/>
  <c r="I687" i="2"/>
  <c r="I683" i="2"/>
  <c r="I682" i="2" s="1"/>
  <c r="I679" i="2"/>
  <c r="I678" i="2" s="1"/>
  <c r="I676" i="2"/>
  <c r="I673" i="2"/>
  <c r="I671" i="2"/>
  <c r="I670" i="2" s="1"/>
  <c r="I664" i="2"/>
  <c r="I663" i="2" s="1"/>
  <c r="I660" i="2"/>
  <c r="I659" i="2" s="1"/>
  <c r="I657" i="2"/>
  <c r="I655" i="2"/>
  <c r="I654" i="2" s="1"/>
  <c r="I651" i="2"/>
  <c r="I650" i="2" s="1"/>
  <c r="I649" i="2" s="1"/>
  <c r="I646" i="2"/>
  <c r="I639" i="2" s="1"/>
  <c r="I634" i="2"/>
  <c r="I632" i="2"/>
  <c r="I626" i="2"/>
  <c r="I623" i="2"/>
  <c r="I620" i="2"/>
  <c r="I618" i="2"/>
  <c r="I616" i="2"/>
  <c r="I614" i="2"/>
  <c r="I612" i="2"/>
  <c r="I609" i="2"/>
  <c r="I607" i="2"/>
  <c r="I603" i="2"/>
  <c r="I602" i="2" s="1"/>
  <c r="I601" i="2" s="1"/>
  <c r="I599" i="2"/>
  <c r="I598" i="2" s="1"/>
  <c r="I595" i="2"/>
  <c r="I593" i="2"/>
  <c r="I591" i="2"/>
  <c r="I589" i="2"/>
  <c r="I583" i="2"/>
  <c r="I582" i="2" s="1"/>
  <c r="I580" i="2"/>
  <c r="I578" i="2"/>
  <c r="I576" i="2"/>
  <c r="I574" i="2"/>
  <c r="I571" i="2"/>
  <c r="I569" i="2"/>
  <c r="I565" i="2"/>
  <c r="I564" i="2" s="1"/>
  <c r="I563" i="2" s="1"/>
  <c r="I561" i="2"/>
  <c r="I558" i="2" s="1"/>
  <c r="I557" i="2" s="1"/>
  <c r="I552" i="2"/>
  <c r="I544" i="2"/>
  <c r="I543" i="2" s="1"/>
  <c r="I538" i="2"/>
  <c r="I537" i="2" s="1"/>
  <c r="I532" i="2"/>
  <c r="I531" i="2" s="1"/>
  <c r="I524" i="2"/>
  <c r="I523" i="2" s="1"/>
  <c r="I522" i="2" s="1"/>
  <c r="I510" i="2"/>
  <c r="I509" i="2" s="1"/>
  <c r="I508" i="2" s="1"/>
  <c r="I505" i="2"/>
  <c r="I499" i="2"/>
  <c r="I497" i="2"/>
  <c r="I479" i="2"/>
  <c r="I465" i="2"/>
  <c r="I462" i="2" s="1"/>
  <c r="I453" i="2"/>
  <c r="I452" i="2" s="1"/>
  <c r="I450" i="2"/>
  <c r="I449" i="2" s="1"/>
  <c r="I443" i="2"/>
  <c r="I442" i="2" s="1"/>
  <c r="I437" i="2"/>
  <c r="I436" i="2" s="1"/>
  <c r="I432" i="2"/>
  <c r="I431" i="2" s="1"/>
  <c r="I429" i="2"/>
  <c r="I422" i="2"/>
  <c r="I421" i="2" s="1"/>
  <c r="I416" i="2"/>
  <c r="I415" i="2" s="1"/>
  <c r="I413" i="2"/>
  <c r="I411" i="2"/>
  <c r="I409" i="2"/>
  <c r="I407" i="2"/>
  <c r="I405" i="2"/>
  <c r="I403" i="2"/>
  <c r="I395" i="2"/>
  <c r="I389" i="2"/>
  <c r="I388" i="2" s="1"/>
  <c r="I387" i="2" s="1"/>
  <c r="I383" i="2"/>
  <c r="I378" i="2"/>
  <c r="I376" i="2"/>
  <c r="I375" i="2" s="1"/>
  <c r="I365" i="2" s="1"/>
  <c r="I357" i="2"/>
  <c r="I350" i="2"/>
  <c r="I349" i="2" s="1"/>
  <c r="I345" i="2" s="1"/>
  <c r="I343" i="2"/>
  <c r="I342" i="2" s="1"/>
  <c r="I336" i="2" s="1"/>
  <c r="I332" i="2"/>
  <c r="I331" i="2" s="1"/>
  <c r="I327" i="2"/>
  <c r="I326" i="2" s="1"/>
  <c r="I325" i="2" s="1"/>
  <c r="I323" i="2"/>
  <c r="I322" i="2" s="1"/>
  <c r="I321" i="2" s="1"/>
  <c r="I316" i="2"/>
  <c r="I314" i="2"/>
  <c r="I313" i="2" s="1"/>
  <c r="I312" i="2" s="1"/>
  <c r="I307" i="2"/>
  <c r="I301" i="2"/>
  <c r="I298" i="2"/>
  <c r="I293" i="2"/>
  <c r="I291" i="2"/>
  <c r="I289" i="2"/>
  <c r="I284" i="2"/>
  <c r="I282" i="2"/>
  <c r="I280" i="2"/>
  <c r="I278" i="2"/>
  <c r="I276" i="2"/>
  <c r="I274" i="2"/>
  <c r="I271" i="2"/>
  <c r="I269" i="2"/>
  <c r="I267" i="2"/>
  <c r="I265" i="2"/>
  <c r="I254" i="2"/>
  <c r="I252" i="2"/>
  <c r="I248" i="2"/>
  <c r="I247" i="2" s="1"/>
  <c r="I246" i="2" s="1"/>
  <c r="I241" i="2"/>
  <c r="I240" i="2" s="1"/>
  <c r="I239" i="2" s="1"/>
  <c r="I234" i="2"/>
  <c r="I233" i="2" s="1"/>
  <c r="I229" i="2" s="1"/>
  <c r="I226" i="2"/>
  <c r="I225" i="2" s="1"/>
  <c r="I224" i="2" s="1"/>
  <c r="I222" i="2"/>
  <c r="I221" i="2" s="1"/>
  <c r="I214" i="2" s="1"/>
  <c r="I211" i="2"/>
  <c r="I209" i="2"/>
  <c r="I207" i="2"/>
  <c r="I205" i="2"/>
  <c r="J192" i="2"/>
  <c r="I190" i="2"/>
  <c r="I184" i="2"/>
  <c r="I183" i="2" s="1"/>
  <c r="I182" i="2" s="1"/>
  <c r="I174" i="2"/>
  <c r="I168" i="2"/>
  <c r="I166" i="2"/>
  <c r="I155" i="2"/>
  <c r="I153" i="2"/>
  <c r="I148" i="2"/>
  <c r="I144" i="2"/>
  <c r="I138" i="2"/>
  <c r="I137" i="2" s="1"/>
  <c r="I136" i="2" s="1"/>
  <c r="I133" i="2"/>
  <c r="I123" i="2"/>
  <c r="I122" i="2" s="1"/>
  <c r="I118" i="2"/>
  <c r="I116" i="2"/>
  <c r="I111" i="2"/>
  <c r="I110" i="2" s="1"/>
  <c r="I109" i="2" s="1"/>
  <c r="I103" i="2"/>
  <c r="I101" i="2"/>
  <c r="I97" i="2"/>
  <c r="I96" i="2" s="1"/>
  <c r="I93" i="2"/>
  <c r="I92" i="2" s="1"/>
  <c r="I84" i="2"/>
  <c r="I82" i="2"/>
  <c r="I81" i="2" s="1"/>
  <c r="I73" i="2"/>
  <c r="I71" i="2"/>
  <c r="I69" i="2"/>
  <c r="I48" i="2"/>
  <c r="I38" i="2"/>
  <c r="I37" i="2" s="1"/>
  <c r="I36" i="2" s="1"/>
  <c r="I33" i="2"/>
  <c r="I32" i="2" s="1"/>
  <c r="I31" i="2" s="1"/>
  <c r="I26" i="2"/>
  <c r="I25" i="2" s="1"/>
  <c r="I18" i="2"/>
  <c r="I262" i="2" l="1"/>
  <c r="I261" i="2" s="1"/>
  <c r="I173" i="2"/>
  <c r="I172" i="2" s="1"/>
  <c r="I772" i="2"/>
  <c r="I765" i="2" s="1"/>
  <c r="I764" i="2" s="1"/>
  <c r="I251" i="2"/>
  <c r="I250" i="2" s="1"/>
  <c r="I245" i="2" s="1"/>
  <c r="I568" i="2"/>
  <c r="I827" i="2"/>
  <c r="I922" i="2"/>
  <c r="I805" i="2"/>
  <c r="I804" i="2" s="1"/>
  <c r="I420" i="2"/>
  <c r="I872" i="2"/>
  <c r="I871" i="2" s="1"/>
  <c r="I909" i="2"/>
  <c r="I905" i="2" s="1"/>
  <c r="I150" i="2"/>
  <c r="I204" i="2"/>
  <c r="I203" i="2" s="1"/>
  <c r="I297" i="2"/>
  <c r="I296" i="2" s="1"/>
  <c r="I295" i="2" s="1"/>
  <c r="I402" i="2"/>
  <c r="I401" i="2" s="1"/>
  <c r="I551" i="2"/>
  <c r="I550" i="2" s="1"/>
  <c r="I549" i="2" s="1"/>
  <c r="I548" i="2" s="1"/>
  <c r="I606" i="2"/>
  <c r="I813" i="2"/>
  <c r="I812" i="2" s="1"/>
  <c r="I889" i="2"/>
  <c r="I888" i="2" s="1"/>
  <c r="I887" i="2" s="1"/>
  <c r="I288" i="2"/>
  <c r="I287" i="2" s="1"/>
  <c r="I382" i="2"/>
  <c r="I381" i="2" s="1"/>
  <c r="I380" i="2" s="1"/>
  <c r="I573" i="2"/>
  <c r="I567" i="2" s="1"/>
  <c r="I653" i="2"/>
  <c r="I697" i="2"/>
  <c r="I711" i="2"/>
  <c r="I742" i="2"/>
  <c r="I741" i="2" s="1"/>
  <c r="I834" i="2"/>
  <c r="I394" i="2"/>
  <c r="I393" i="2" s="1"/>
  <c r="I392" i="2" s="1"/>
  <c r="I391" i="2" s="1"/>
  <c r="I100" i="2"/>
  <c r="I91" i="2" s="1"/>
  <c r="I143" i="2"/>
  <c r="I165" i="2"/>
  <c r="I164" i="2" s="1"/>
  <c r="I189" i="2"/>
  <c r="I188" i="2" s="1"/>
  <c r="I187" i="2" s="1"/>
  <c r="I186" i="2" s="1"/>
  <c r="I356" i="2"/>
  <c r="I355" i="2" s="1"/>
  <c r="I354" i="2" s="1"/>
  <c r="I353" i="2" s="1"/>
  <c r="I530" i="2"/>
  <c r="I588" i="2"/>
  <c r="I587" i="2" s="1"/>
  <c r="I611" i="2"/>
  <c r="I669" i="2"/>
  <c r="I855" i="2"/>
  <c r="I901" i="2"/>
  <c r="I900" i="2" s="1"/>
  <c r="I899" i="2" s="1"/>
  <c r="I936" i="2"/>
  <c r="I935" i="2" s="1"/>
  <c r="I934" i="2" s="1"/>
  <c r="I933" i="2" s="1"/>
  <c r="I976" i="2"/>
  <c r="I975" i="2" s="1"/>
  <c r="I974" i="2" s="1"/>
  <c r="I47" i="2"/>
  <c r="I46" i="2" s="1"/>
  <c r="I45" i="2" s="1"/>
  <c r="I306" i="2"/>
  <c r="I305" i="2" s="1"/>
  <c r="I304" i="2" s="1"/>
  <c r="I303" i="2" s="1"/>
  <c r="I132" i="2"/>
  <c r="I131" i="2" s="1"/>
  <c r="I130" i="2" s="1"/>
  <c r="I129" i="2" s="1"/>
  <c r="I461" i="2"/>
  <c r="I460" i="2" s="1"/>
  <c r="I475" i="2"/>
  <c r="J475" i="2" s="1"/>
  <c r="I496" i="2"/>
  <c r="I638" i="2"/>
  <c r="I202" i="2"/>
  <c r="I197" i="2" s="1"/>
  <c r="I622" i="2"/>
  <c r="I686" i="2"/>
  <c r="I681" i="2" s="1"/>
  <c r="I360" i="2"/>
  <c r="I115" i="2"/>
  <c r="I311" i="2"/>
  <c r="I795" i="2"/>
  <c r="I260" i="2"/>
  <c r="I504" i="2"/>
  <c r="I503" i="2" s="1"/>
  <c r="I30" i="2"/>
  <c r="I320" i="2"/>
  <c r="I319" i="2" s="1"/>
  <c r="I542" i="2"/>
  <c r="I541" i="2" s="1"/>
  <c r="I540" i="2" s="1"/>
  <c r="I228" i="2"/>
  <c r="I628" i="2"/>
  <c r="I181" i="2"/>
  <c r="I441" i="2"/>
  <c r="I238" i="2"/>
  <c r="I121" i="2"/>
  <c r="I330" i="2"/>
  <c r="I386" i="2"/>
  <c r="I24" i="2"/>
  <c r="I17" i="2"/>
  <c r="I80" i="2"/>
  <c r="I950" i="2"/>
  <c r="I994" i="2"/>
  <c r="I507" i="2"/>
  <c r="I662" i="2"/>
  <c r="I757" i="2"/>
  <c r="I728" i="2"/>
  <c r="I786" i="2"/>
  <c r="I521" i="2"/>
  <c r="I967" i="2"/>
  <c r="G691" i="2"/>
  <c r="H691" i="2" s="1"/>
  <c r="J691" i="2" s="1"/>
  <c r="M691" i="2" s="1"/>
  <c r="G689" i="2"/>
  <c r="G664" i="2"/>
  <c r="H664" i="2" s="1"/>
  <c r="J664" i="2" s="1"/>
  <c r="G583" i="2"/>
  <c r="H583" i="2" s="1"/>
  <c r="J583" i="2" s="1"/>
  <c r="I29" i="2" l="1"/>
  <c r="I163" i="2"/>
  <c r="G687" i="2"/>
  <c r="H687" i="2" s="1"/>
  <c r="J687" i="2" s="1"/>
  <c r="H689" i="2"/>
  <c r="J689" i="2" s="1"/>
  <c r="M689" i="2" s="1"/>
  <c r="I794" i="2"/>
  <c r="I142" i="2"/>
  <c r="I141" i="2" s="1"/>
  <c r="I140" i="2" s="1"/>
  <c r="I696" i="2"/>
  <c r="I668" i="2" s="1"/>
  <c r="I826" i="2"/>
  <c r="I825" i="2" s="1"/>
  <c r="I491" i="2"/>
  <c r="I490" i="2" s="1"/>
  <c r="I489" i="2" s="1"/>
  <c r="I482" i="2" s="1"/>
  <c r="I605" i="2"/>
  <c r="I586" i="2" s="1"/>
  <c r="G1006" i="2"/>
  <c r="I637" i="2"/>
  <c r="I636" i="2" s="1"/>
  <c r="I335" i="2"/>
  <c r="I334" i="2" s="1"/>
  <c r="I474" i="2"/>
  <c r="I473" i="2" s="1"/>
  <c r="G690" i="2"/>
  <c r="H690" i="2" s="1"/>
  <c r="J690" i="2" s="1"/>
  <c r="I740" i="2"/>
  <c r="I739" i="2" s="1"/>
  <c r="I556" i="2"/>
  <c r="I555" i="2" s="1"/>
  <c r="I419" i="2"/>
  <c r="I418" i="2" s="1"/>
  <c r="G686" i="2"/>
  <c r="H686" i="2" s="1"/>
  <c r="J686" i="2" s="1"/>
  <c r="I90" i="2"/>
  <c r="I89" i="2" s="1"/>
  <c r="I993" i="2"/>
  <c r="I448" i="2"/>
  <c r="I904" i="2"/>
  <c r="I870" i="2" s="1"/>
  <c r="I785" i="2"/>
  <c r="I459" i="2"/>
  <c r="I286" i="2"/>
  <c r="I244" i="2" s="1"/>
  <c r="I329" i="2"/>
  <c r="I237" i="2"/>
  <c r="I400" i="2"/>
  <c r="I973" i="2"/>
  <c r="I502" i="2"/>
  <c r="I547" i="2"/>
  <c r="I763" i="2"/>
  <c r="I16" i="2"/>
  <c r="I359" i="2"/>
  <c r="I959" i="2"/>
  <c r="I529" i="2"/>
  <c r="I793" i="2"/>
  <c r="I949" i="2"/>
  <c r="I213" i="2"/>
  <c r="I162" i="2"/>
  <c r="I385" i="2"/>
  <c r="I318" i="2"/>
  <c r="I120" i="2"/>
  <c r="I310" i="2"/>
  <c r="I180" i="2"/>
  <c r="G663" i="2"/>
  <c r="H663" i="2" s="1"/>
  <c r="J663" i="2" s="1"/>
  <c r="G582" i="2"/>
  <c r="H582" i="2" s="1"/>
  <c r="J582" i="2" s="1"/>
  <c r="G298" i="2"/>
  <c r="H298" i="2" s="1"/>
  <c r="J298" i="2" s="1"/>
  <c r="I309" i="2" l="1"/>
  <c r="I585" i="2"/>
  <c r="I958" i="2"/>
  <c r="I762" i="2"/>
  <c r="I824" i="2"/>
  <c r="I792" i="2" s="1"/>
  <c r="I352" i="2"/>
  <c r="I128" i="2"/>
  <c r="I23" i="2"/>
  <c r="I15" i="2"/>
  <c r="I447" i="2"/>
  <c r="I667" i="2"/>
  <c r="I948" i="2"/>
  <c r="I738" i="2"/>
  <c r="I501" i="2"/>
  <c r="I972" i="2"/>
  <c r="I399" i="2"/>
  <c r="I179" i="2"/>
  <c r="I520" i="2"/>
  <c r="G662" i="2"/>
  <c r="H662" i="2" s="1"/>
  <c r="J662" i="2" s="1"/>
  <c r="G809" i="2"/>
  <c r="H809" i="2" s="1"/>
  <c r="J809" i="2" s="1"/>
  <c r="I236" i="2" l="1"/>
  <c r="I22" i="2" s="1"/>
  <c r="I519" i="2"/>
  <c r="I957" i="2"/>
  <c r="I554" i="2"/>
  <c r="I398" i="2"/>
  <c r="I446" i="2"/>
  <c r="I14" i="2"/>
  <c r="G805" i="2"/>
  <c r="H805" i="2" s="1"/>
  <c r="J805" i="2" s="1"/>
  <c r="G849" i="2"/>
  <c r="H849" i="2" s="1"/>
  <c r="J849" i="2" s="1"/>
  <c r="I546" i="2" l="1"/>
  <c r="I445" i="2"/>
  <c r="I956" i="2"/>
  <c r="G804" i="2"/>
  <c r="H804" i="2" s="1"/>
  <c r="J804" i="2" s="1"/>
  <c r="G623" i="2"/>
  <c r="G499" i="2"/>
  <c r="H499" i="2" s="1"/>
  <c r="J499" i="2" s="1"/>
  <c r="G479" i="2"/>
  <c r="G465" i="2"/>
  <c r="H465" i="2" s="1"/>
  <c r="J465" i="2" s="1"/>
  <c r="G987" i="2"/>
  <c r="H987" i="2" s="1"/>
  <c r="J987" i="2" s="1"/>
  <c r="G970" i="2"/>
  <c r="H970" i="2" s="1"/>
  <c r="J970" i="2" s="1"/>
  <c r="G821" i="2"/>
  <c r="H821" i="2" s="1"/>
  <c r="J821" i="2" s="1"/>
  <c r="H479" i="2" l="1"/>
  <c r="J479" i="2" s="1"/>
  <c r="G474" i="2"/>
  <c r="H623" i="2"/>
  <c r="J623" i="2" s="1"/>
  <c r="I397" i="2"/>
  <c r="I1001" i="2" s="1"/>
  <c r="G968" i="2"/>
  <c r="H968" i="2" s="1"/>
  <c r="J968" i="2" s="1"/>
  <c r="G867" i="2"/>
  <c r="H867" i="2" s="1"/>
  <c r="J867" i="2" s="1"/>
  <c r="G852" i="2"/>
  <c r="H852" i="2" s="1"/>
  <c r="J852" i="2" s="1"/>
  <c r="G831" i="2"/>
  <c r="H831" i="2" s="1"/>
  <c r="J831" i="2" s="1"/>
  <c r="I1000" i="2" l="1"/>
  <c r="G967" i="2"/>
  <c r="H967" i="2" s="1"/>
  <c r="J967" i="2" s="1"/>
  <c r="G789" i="2" l="1"/>
  <c r="G773" i="2"/>
  <c r="H773" i="2" l="1"/>
  <c r="J773" i="2" s="1"/>
  <c r="H789" i="2"/>
  <c r="J789" i="2" s="1"/>
  <c r="G788" i="2"/>
  <c r="G123" i="2"/>
  <c r="H123" i="2" s="1"/>
  <c r="J123" i="2" s="1"/>
  <c r="G76" i="2"/>
  <c r="G33" i="2"/>
  <c r="G32" i="2" l="1"/>
  <c r="H32" i="2" s="1"/>
  <c r="J32" i="2" s="1"/>
  <c r="H33" i="2"/>
  <c r="J33" i="2" s="1"/>
  <c r="H788" i="2"/>
  <c r="J788" i="2" s="1"/>
  <c r="G787" i="2"/>
  <c r="H787" i="2" s="1"/>
  <c r="J787" i="2" s="1"/>
  <c r="G75" i="2"/>
  <c r="H75" i="2" s="1"/>
  <c r="J75" i="2" s="1"/>
  <c r="H76" i="2"/>
  <c r="J76" i="2" s="1"/>
  <c r="G413" i="2"/>
  <c r="H413" i="2" s="1"/>
  <c r="J413" i="2" s="1"/>
  <c r="G404" i="2"/>
  <c r="H404" i="2" s="1"/>
  <c r="J404" i="2" s="1"/>
  <c r="M404" i="2" s="1"/>
  <c r="G31" i="2" l="1"/>
  <c r="H31" i="2" s="1"/>
  <c r="J31" i="2" s="1"/>
  <c r="G1007" i="2"/>
  <c r="G1004" i="2" s="1"/>
  <c r="G977" i="2"/>
  <c r="G591" i="2"/>
  <c r="H591" i="2" s="1"/>
  <c r="J591" i="2" s="1"/>
  <c r="G671" i="2"/>
  <c r="H671" i="2" l="1"/>
  <c r="J671" i="2" s="1"/>
  <c r="G670" i="2"/>
  <c r="H977" i="2"/>
  <c r="J977" i="2" s="1"/>
  <c r="G497" i="2"/>
  <c r="H497" i="2" s="1"/>
  <c r="J497" i="2" s="1"/>
  <c r="G422" i="2"/>
  <c r="G443" i="2"/>
  <c r="G463" i="2"/>
  <c r="G184" i="2"/>
  <c r="H184" i="2" s="1"/>
  <c r="J184" i="2" s="1"/>
  <c r="G122" i="2"/>
  <c r="G118" i="2"/>
  <c r="H118" i="2" s="1"/>
  <c r="J118" i="2" s="1"/>
  <c r="G289" i="2"/>
  <c r="H289" i="2" s="1"/>
  <c r="J289" i="2" s="1"/>
  <c r="H422" i="2" l="1"/>
  <c r="J422" i="2" s="1"/>
  <c r="G121" i="2"/>
  <c r="H121" i="2" s="1"/>
  <c r="J121" i="2" s="1"/>
  <c r="H122" i="2"/>
  <c r="J122" i="2" s="1"/>
  <c r="H463" i="2"/>
  <c r="J463" i="2" s="1"/>
  <c r="G462" i="2"/>
  <c r="H462" i="2" s="1"/>
  <c r="J462" i="2" s="1"/>
  <c r="G442" i="2"/>
  <c r="H442" i="2" s="1"/>
  <c r="J442" i="2" s="1"/>
  <c r="H443" i="2"/>
  <c r="J443" i="2" s="1"/>
  <c r="G496" i="2"/>
  <c r="H496" i="2" s="1"/>
  <c r="J496" i="2" s="1"/>
  <c r="H474" i="2"/>
  <c r="J474" i="2" s="1"/>
  <c r="G183" i="2"/>
  <c r="H183" i="2" s="1"/>
  <c r="J183" i="2" s="1"/>
  <c r="G441" i="2" l="1"/>
  <c r="H441" i="2" s="1"/>
  <c r="J441" i="2" s="1"/>
  <c r="G120" i="2"/>
  <c r="H120" i="2" s="1"/>
  <c r="J120" i="2" s="1"/>
  <c r="G461" i="2"/>
  <c r="H461" i="2" s="1"/>
  <c r="J461" i="2" s="1"/>
  <c r="G473" i="2"/>
  <c r="H473" i="2" s="1"/>
  <c r="J473" i="2" s="1"/>
  <c r="G182" i="2"/>
  <c r="H182" i="2" s="1"/>
  <c r="J182" i="2" s="1"/>
  <c r="G26" i="2"/>
  <c r="G38" i="2"/>
  <c r="G48" i="2"/>
  <c r="H48" i="2" s="1"/>
  <c r="J48" i="2" s="1"/>
  <c r="G58" i="2"/>
  <c r="H58" i="2" s="1"/>
  <c r="J58" i="2" s="1"/>
  <c r="G69" i="2"/>
  <c r="H69" i="2" s="1"/>
  <c r="J69" i="2" s="1"/>
  <c r="G71" i="2"/>
  <c r="H71" i="2" s="1"/>
  <c r="J71" i="2" s="1"/>
  <c r="G73" i="2"/>
  <c r="H73" i="2" s="1"/>
  <c r="J73" i="2" s="1"/>
  <c r="G82" i="2"/>
  <c r="G87" i="2"/>
  <c r="H87" i="2" s="1"/>
  <c r="J87" i="2" s="1"/>
  <c r="G93" i="2"/>
  <c r="G97" i="2"/>
  <c r="G101" i="2"/>
  <c r="H101" i="2" s="1"/>
  <c r="J101" i="2" s="1"/>
  <c r="G103" i="2"/>
  <c r="H103" i="2" s="1"/>
  <c r="J103" i="2" s="1"/>
  <c r="G106" i="2"/>
  <c r="H106" i="2" s="1"/>
  <c r="J106" i="2" s="1"/>
  <c r="G111" i="2"/>
  <c r="G116" i="2"/>
  <c r="G133" i="2"/>
  <c r="H133" i="2" s="1"/>
  <c r="J133" i="2" s="1"/>
  <c r="G138" i="2"/>
  <c r="G144" i="2"/>
  <c r="G148" i="2"/>
  <c r="H148" i="2" s="1"/>
  <c r="J148" i="2" s="1"/>
  <c r="G153" i="2"/>
  <c r="G155" i="2"/>
  <c r="H155" i="2" s="1"/>
  <c r="J155" i="2" s="1"/>
  <c r="G166" i="2"/>
  <c r="G168" i="2"/>
  <c r="H168" i="2" s="1"/>
  <c r="J168" i="2" s="1"/>
  <c r="G174" i="2"/>
  <c r="G190" i="2"/>
  <c r="G205" i="2"/>
  <c r="H205" i="2" s="1"/>
  <c r="J205" i="2" s="1"/>
  <c r="G207" i="2"/>
  <c r="H207" i="2" s="1"/>
  <c r="J207" i="2" s="1"/>
  <c r="G209" i="2"/>
  <c r="H209" i="2" s="1"/>
  <c r="J209" i="2" s="1"/>
  <c r="G211" i="2"/>
  <c r="H211" i="2" s="1"/>
  <c r="J211" i="2" s="1"/>
  <c r="G216" i="2"/>
  <c r="G219" i="2"/>
  <c r="H219" i="2" s="1"/>
  <c r="J219" i="2" s="1"/>
  <c r="G222" i="2"/>
  <c r="G226" i="2"/>
  <c r="G231" i="2"/>
  <c r="G234" i="2"/>
  <c r="G241" i="2"/>
  <c r="H241" i="2" s="1"/>
  <c r="J241" i="2" s="1"/>
  <c r="G248" i="2"/>
  <c r="G252" i="2"/>
  <c r="G254" i="2"/>
  <c r="H254" i="2" s="1"/>
  <c r="J254" i="2" s="1"/>
  <c r="G265" i="2"/>
  <c r="H265" i="2" s="1"/>
  <c r="J265" i="2" s="1"/>
  <c r="G267" i="2"/>
  <c r="H267" i="2" s="1"/>
  <c r="J267" i="2" s="1"/>
  <c r="G269" i="2"/>
  <c r="H269" i="2" s="1"/>
  <c r="J269" i="2" s="1"/>
  <c r="G271" i="2"/>
  <c r="H271" i="2" s="1"/>
  <c r="J271" i="2" s="1"/>
  <c r="G274" i="2"/>
  <c r="H274" i="2" s="1"/>
  <c r="J274" i="2" s="1"/>
  <c r="G276" i="2"/>
  <c r="H276" i="2" s="1"/>
  <c r="J276" i="2" s="1"/>
  <c r="G278" i="2"/>
  <c r="H278" i="2" s="1"/>
  <c r="J278" i="2" s="1"/>
  <c r="G280" i="2"/>
  <c r="H280" i="2" s="1"/>
  <c r="J280" i="2" s="1"/>
  <c r="G282" i="2"/>
  <c r="H282" i="2" s="1"/>
  <c r="J282" i="2" s="1"/>
  <c r="G284" i="2"/>
  <c r="H284" i="2" s="1"/>
  <c r="J284" i="2" s="1"/>
  <c r="G291" i="2"/>
  <c r="G293" i="2"/>
  <c r="H293" i="2" s="1"/>
  <c r="J293" i="2" s="1"/>
  <c r="G301" i="2"/>
  <c r="H301" i="2" s="1"/>
  <c r="J301" i="2" s="1"/>
  <c r="G307" i="2"/>
  <c r="H307" i="2" s="1"/>
  <c r="J307" i="2" s="1"/>
  <c r="G314" i="2"/>
  <c r="G316" i="2"/>
  <c r="H316" i="2" s="1"/>
  <c r="J316" i="2" s="1"/>
  <c r="G323" i="2"/>
  <c r="G327" i="2"/>
  <c r="G332" i="2"/>
  <c r="G338" i="2"/>
  <c r="G340" i="2"/>
  <c r="H340" i="2" s="1"/>
  <c r="J340" i="2" s="1"/>
  <c r="G343" i="2"/>
  <c r="G347" i="2"/>
  <c r="G350" i="2"/>
  <c r="G357" i="2"/>
  <c r="G363" i="2"/>
  <c r="G367" i="2"/>
  <c r="G370" i="2"/>
  <c r="G373" i="2"/>
  <c r="G376" i="2"/>
  <c r="G378" i="2"/>
  <c r="H378" i="2" s="1"/>
  <c r="J378" i="2" s="1"/>
  <c r="G383" i="2"/>
  <c r="G389" i="2"/>
  <c r="G395" i="2"/>
  <c r="G403" i="2"/>
  <c r="G405" i="2"/>
  <c r="H405" i="2" s="1"/>
  <c r="J405" i="2" s="1"/>
  <c r="G407" i="2"/>
  <c r="H407" i="2" s="1"/>
  <c r="J407" i="2" s="1"/>
  <c r="G409" i="2"/>
  <c r="H409" i="2" s="1"/>
  <c r="J409" i="2" s="1"/>
  <c r="G411" i="2"/>
  <c r="H411" i="2" s="1"/>
  <c r="J411" i="2" s="1"/>
  <c r="G416" i="2"/>
  <c r="G429" i="2"/>
  <c r="G432" i="2"/>
  <c r="G437" i="2"/>
  <c r="G450" i="2"/>
  <c r="G453" i="2"/>
  <c r="G493" i="2"/>
  <c r="G505" i="2"/>
  <c r="G510" i="2"/>
  <c r="G524" i="2"/>
  <c r="G532" i="2"/>
  <c r="G538" i="2"/>
  <c r="G544" i="2"/>
  <c r="G552" i="2"/>
  <c r="G559" i="2"/>
  <c r="G561" i="2"/>
  <c r="H561" i="2" s="1"/>
  <c r="J561" i="2" s="1"/>
  <c r="G565" i="2"/>
  <c r="G569" i="2"/>
  <c r="G571" i="2"/>
  <c r="H571" i="2" s="1"/>
  <c r="J571" i="2" s="1"/>
  <c r="G574" i="2"/>
  <c r="G576" i="2"/>
  <c r="H576" i="2" s="1"/>
  <c r="J576" i="2" s="1"/>
  <c r="G578" i="2"/>
  <c r="H578" i="2" s="1"/>
  <c r="J578" i="2" s="1"/>
  <c r="G580" i="2"/>
  <c r="H580" i="2" s="1"/>
  <c r="J580" i="2" s="1"/>
  <c r="G589" i="2"/>
  <c r="G593" i="2"/>
  <c r="H593" i="2" s="1"/>
  <c r="J593" i="2" s="1"/>
  <c r="G595" i="2"/>
  <c r="H595" i="2" s="1"/>
  <c r="J595" i="2" s="1"/>
  <c r="G599" i="2"/>
  <c r="G603" i="2"/>
  <c r="G607" i="2"/>
  <c r="G609" i="2"/>
  <c r="H609" i="2" s="1"/>
  <c r="J609" i="2" s="1"/>
  <c r="G612" i="2"/>
  <c r="G614" i="2"/>
  <c r="H614" i="2" s="1"/>
  <c r="J614" i="2" s="1"/>
  <c r="G616" i="2"/>
  <c r="H616" i="2" s="1"/>
  <c r="J616" i="2" s="1"/>
  <c r="G618" i="2"/>
  <c r="H618" i="2" s="1"/>
  <c r="J618" i="2" s="1"/>
  <c r="G620" i="2"/>
  <c r="H620" i="2" s="1"/>
  <c r="J620" i="2" s="1"/>
  <c r="G626" i="2"/>
  <c r="G630" i="2"/>
  <c r="G632" i="2"/>
  <c r="H632" i="2" s="1"/>
  <c r="J632" i="2" s="1"/>
  <c r="G634" i="2"/>
  <c r="H634" i="2" s="1"/>
  <c r="J634" i="2" s="1"/>
  <c r="G640" i="2"/>
  <c r="G646" i="2"/>
  <c r="H646" i="2" s="1"/>
  <c r="J646" i="2" s="1"/>
  <c r="G651" i="2"/>
  <c r="G655" i="2"/>
  <c r="G657" i="2"/>
  <c r="H657" i="2" s="1"/>
  <c r="J657" i="2" s="1"/>
  <c r="G660" i="2"/>
  <c r="G673" i="2"/>
  <c r="H673" i="2" s="1"/>
  <c r="J673" i="2" s="1"/>
  <c r="G676" i="2"/>
  <c r="H676" i="2" s="1"/>
  <c r="J676" i="2" s="1"/>
  <c r="G679" i="2"/>
  <c r="G683" i="2"/>
  <c r="G694" i="2"/>
  <c r="G698" i="2"/>
  <c r="G704" i="2"/>
  <c r="H704" i="2" s="1"/>
  <c r="J704" i="2" s="1"/>
  <c r="G706" i="2"/>
  <c r="H706" i="2" s="1"/>
  <c r="J706" i="2" s="1"/>
  <c r="G709" i="2"/>
  <c r="G712" i="2"/>
  <c r="G714" i="2"/>
  <c r="H714" i="2" s="1"/>
  <c r="J714" i="2" s="1"/>
  <c r="G716" i="2"/>
  <c r="H716" i="2" s="1"/>
  <c r="J716" i="2" s="1"/>
  <c r="G718" i="2"/>
  <c r="H718" i="2" s="1"/>
  <c r="J718" i="2" s="1"/>
  <c r="G722" i="2"/>
  <c r="G726" i="2"/>
  <c r="G731" i="2"/>
  <c r="G736" i="2"/>
  <c r="G743" i="2"/>
  <c r="G745" i="2"/>
  <c r="H745" i="2" s="1"/>
  <c r="J745" i="2" s="1"/>
  <c r="G747" i="2"/>
  <c r="H747" i="2" s="1"/>
  <c r="J747" i="2" s="1"/>
  <c r="G749" i="2"/>
  <c r="H749" i="2" s="1"/>
  <c r="J749" i="2" s="1"/>
  <c r="G753" i="2"/>
  <c r="G755" i="2"/>
  <c r="H755" i="2" s="1"/>
  <c r="J755" i="2" s="1"/>
  <c r="G760" i="2"/>
  <c r="G767" i="2"/>
  <c r="G776" i="2"/>
  <c r="G772" i="2" s="1"/>
  <c r="G779" i="2"/>
  <c r="G460" i="2" l="1"/>
  <c r="H460" i="2" s="1"/>
  <c r="J460" i="2" s="1"/>
  <c r="H679" i="2"/>
  <c r="J679" i="2" s="1"/>
  <c r="G678" i="2"/>
  <c r="H640" i="2"/>
  <c r="J640" i="2" s="1"/>
  <c r="G639" i="2"/>
  <c r="H626" i="2"/>
  <c r="J626" i="2" s="1"/>
  <c r="G622" i="2"/>
  <c r="H622" i="2" s="1"/>
  <c r="J622" i="2" s="1"/>
  <c r="H603" i="2"/>
  <c r="J603" i="2" s="1"/>
  <c r="G602" i="2"/>
  <c r="H589" i="2"/>
  <c r="J589" i="2" s="1"/>
  <c r="G588" i="2"/>
  <c r="H574" i="2"/>
  <c r="J574" i="2" s="1"/>
  <c r="G573" i="2"/>
  <c r="H573" i="2" s="1"/>
  <c r="J573" i="2" s="1"/>
  <c r="G504" i="2"/>
  <c r="H505" i="2"/>
  <c r="J505" i="2" s="1"/>
  <c r="H403" i="2"/>
  <c r="J403" i="2" s="1"/>
  <c r="G402" i="2"/>
  <c r="G366" i="2"/>
  <c r="H367" i="2"/>
  <c r="J367" i="2" s="1"/>
  <c r="H347" i="2"/>
  <c r="J347" i="2" s="1"/>
  <c r="G346" i="2"/>
  <c r="G313" i="2"/>
  <c r="H313" i="2" s="1"/>
  <c r="J313" i="2" s="1"/>
  <c r="H314" i="2"/>
  <c r="J314" i="2" s="1"/>
  <c r="G230" i="2"/>
  <c r="H230" i="2" s="1"/>
  <c r="J230" i="2" s="1"/>
  <c r="H231" i="2"/>
  <c r="J231" i="2" s="1"/>
  <c r="G215" i="2"/>
  <c r="H215" i="2" s="1"/>
  <c r="J215" i="2" s="1"/>
  <c r="H216" i="2"/>
  <c r="J216" i="2" s="1"/>
  <c r="G165" i="2"/>
  <c r="H165" i="2" s="1"/>
  <c r="J165" i="2" s="1"/>
  <c r="H166" i="2"/>
  <c r="J166" i="2" s="1"/>
  <c r="G110" i="2"/>
  <c r="H110" i="2" s="1"/>
  <c r="J110" i="2" s="1"/>
  <c r="H111" i="2"/>
  <c r="J111" i="2" s="1"/>
  <c r="H776" i="2"/>
  <c r="J776" i="2" s="1"/>
  <c r="H743" i="2"/>
  <c r="J743" i="2" s="1"/>
  <c r="G742" i="2"/>
  <c r="H698" i="2"/>
  <c r="J698" i="2" s="1"/>
  <c r="G697" i="2"/>
  <c r="H612" i="2"/>
  <c r="J612" i="2" s="1"/>
  <c r="G611" i="2"/>
  <c r="H611" i="2" s="1"/>
  <c r="J611" i="2" s="1"/>
  <c r="H559" i="2"/>
  <c r="J559" i="2" s="1"/>
  <c r="G558" i="2"/>
  <c r="H493" i="2"/>
  <c r="J493" i="2" s="1"/>
  <c r="G492" i="2"/>
  <c r="G189" i="2"/>
  <c r="H189" i="2" s="1"/>
  <c r="J189" i="2" s="1"/>
  <c r="H190" i="2"/>
  <c r="J190" i="2" s="1"/>
  <c r="G37" i="2"/>
  <c r="H37" i="2" s="1"/>
  <c r="J37" i="2" s="1"/>
  <c r="H38" i="2"/>
  <c r="J38" i="2" s="1"/>
  <c r="H767" i="2"/>
  <c r="J767" i="2" s="1"/>
  <c r="G766" i="2"/>
  <c r="H766" i="2" s="1"/>
  <c r="J766" i="2" s="1"/>
  <c r="H736" i="2"/>
  <c r="J736" i="2" s="1"/>
  <c r="G735" i="2"/>
  <c r="H709" i="2"/>
  <c r="J709" i="2" s="1"/>
  <c r="G708" i="2"/>
  <c r="H708" i="2" s="1"/>
  <c r="J708" i="2" s="1"/>
  <c r="H694" i="2"/>
  <c r="J694" i="2" s="1"/>
  <c r="G693" i="2"/>
  <c r="H651" i="2"/>
  <c r="J651" i="2" s="1"/>
  <c r="G650" i="2"/>
  <c r="H569" i="2"/>
  <c r="J569" i="2" s="1"/>
  <c r="G568" i="2"/>
  <c r="H552" i="2"/>
  <c r="J552" i="2" s="1"/>
  <c r="G551" i="2"/>
  <c r="H524" i="2"/>
  <c r="J524" i="2" s="1"/>
  <c r="G523" i="2"/>
  <c r="H453" i="2"/>
  <c r="J453" i="2" s="1"/>
  <c r="G452" i="2"/>
  <c r="H452" i="2" s="1"/>
  <c r="J452" i="2" s="1"/>
  <c r="H429" i="2"/>
  <c r="J429" i="2" s="1"/>
  <c r="G421" i="2"/>
  <c r="H389" i="2"/>
  <c r="J389" i="2" s="1"/>
  <c r="G388" i="2"/>
  <c r="G372" i="2"/>
  <c r="H372" i="2" s="1"/>
  <c r="J372" i="2" s="1"/>
  <c r="H373" i="2"/>
  <c r="J373" i="2" s="1"/>
  <c r="G356" i="2"/>
  <c r="H357" i="2"/>
  <c r="J357" i="2" s="1"/>
  <c r="H323" i="2"/>
  <c r="J323" i="2" s="1"/>
  <c r="G322" i="2"/>
  <c r="G221" i="2"/>
  <c r="H221" i="2" s="1"/>
  <c r="J221" i="2" s="1"/>
  <c r="H222" i="2"/>
  <c r="J222" i="2" s="1"/>
  <c r="G173" i="2"/>
  <c r="H173" i="2" s="1"/>
  <c r="J173" i="2" s="1"/>
  <c r="H174" i="2"/>
  <c r="J174" i="2" s="1"/>
  <c r="G150" i="2"/>
  <c r="H150" i="2" s="1"/>
  <c r="J150" i="2" s="1"/>
  <c r="H153" i="2"/>
  <c r="J153" i="2" s="1"/>
  <c r="G25" i="2"/>
  <c r="H26" i="2"/>
  <c r="J26" i="2" s="1"/>
  <c r="H779" i="2"/>
  <c r="J779" i="2" s="1"/>
  <c r="G778" i="2"/>
  <c r="H778" i="2" s="1"/>
  <c r="J778" i="2" s="1"/>
  <c r="H726" i="2"/>
  <c r="J726" i="2" s="1"/>
  <c r="G725" i="2"/>
  <c r="H538" i="2"/>
  <c r="J538" i="2" s="1"/>
  <c r="G537" i="2"/>
  <c r="H437" i="2"/>
  <c r="J437" i="2" s="1"/>
  <c r="G436" i="2"/>
  <c r="H436" i="2" s="1"/>
  <c r="J436" i="2" s="1"/>
  <c r="G331" i="2"/>
  <c r="H332" i="2"/>
  <c r="J332" i="2" s="1"/>
  <c r="G288" i="2"/>
  <c r="H288" i="2" s="1"/>
  <c r="J288" i="2" s="1"/>
  <c r="H291" i="2"/>
  <c r="J291" i="2" s="1"/>
  <c r="G251" i="2"/>
  <c r="H251" i="2" s="1"/>
  <c r="J251" i="2" s="1"/>
  <c r="H252" i="2"/>
  <c r="J252" i="2" s="1"/>
  <c r="G143" i="2"/>
  <c r="H143" i="2" s="1"/>
  <c r="J143" i="2" s="1"/>
  <c r="H144" i="2"/>
  <c r="J144" i="2" s="1"/>
  <c r="G96" i="2"/>
  <c r="H96" i="2" s="1"/>
  <c r="J96" i="2" s="1"/>
  <c r="H97" i="2"/>
  <c r="J97" i="2" s="1"/>
  <c r="H753" i="2"/>
  <c r="J753" i="2" s="1"/>
  <c r="G752" i="2"/>
  <c r="H722" i="2"/>
  <c r="J722" i="2" s="1"/>
  <c r="G721" i="2"/>
  <c r="H712" i="2"/>
  <c r="J712" i="2" s="1"/>
  <c r="G711" i="2"/>
  <c r="H711" i="2" s="1"/>
  <c r="J711" i="2" s="1"/>
  <c r="H655" i="2"/>
  <c r="J655" i="2" s="1"/>
  <c r="G654" i="2"/>
  <c r="H599" i="2"/>
  <c r="J599" i="2" s="1"/>
  <c r="G598" i="2"/>
  <c r="H598" i="2" s="1"/>
  <c r="J598" i="2" s="1"/>
  <c r="H532" i="2"/>
  <c r="J532" i="2" s="1"/>
  <c r="G531" i="2"/>
  <c r="H531" i="2" s="1"/>
  <c r="J531" i="2" s="1"/>
  <c r="H432" i="2"/>
  <c r="J432" i="2" s="1"/>
  <c r="G431" i="2"/>
  <c r="H431" i="2" s="1"/>
  <c r="J431" i="2" s="1"/>
  <c r="G394" i="2"/>
  <c r="H395" i="2"/>
  <c r="J395" i="2" s="1"/>
  <c r="H376" i="2"/>
  <c r="J376" i="2" s="1"/>
  <c r="G375" i="2"/>
  <c r="H375" i="2" s="1"/>
  <c r="J375" i="2" s="1"/>
  <c r="G361" i="2"/>
  <c r="H361" i="2" s="1"/>
  <c r="J361" i="2" s="1"/>
  <c r="G362" i="2"/>
  <c r="H362" i="2" s="1"/>
  <c r="J362" i="2" s="1"/>
  <c r="H363" i="2"/>
  <c r="J363" i="2" s="1"/>
  <c r="G342" i="2"/>
  <c r="H342" i="2" s="1"/>
  <c r="J342" i="2" s="1"/>
  <c r="H343" i="2"/>
  <c r="J343" i="2" s="1"/>
  <c r="H327" i="2"/>
  <c r="J327" i="2" s="1"/>
  <c r="G326" i="2"/>
  <c r="G247" i="2"/>
  <c r="H247" i="2" s="1"/>
  <c r="J247" i="2" s="1"/>
  <c r="H248" i="2"/>
  <c r="J248" i="2" s="1"/>
  <c r="G225" i="2"/>
  <c r="H225" i="2" s="1"/>
  <c r="J225" i="2" s="1"/>
  <c r="H226" i="2"/>
  <c r="J226" i="2" s="1"/>
  <c r="G137" i="2"/>
  <c r="H137" i="2" s="1"/>
  <c r="J137" i="2" s="1"/>
  <c r="H138" i="2"/>
  <c r="J138" i="2" s="1"/>
  <c r="G92" i="2"/>
  <c r="H92" i="2" s="1"/>
  <c r="J92" i="2" s="1"/>
  <c r="H93" i="2"/>
  <c r="J93" i="2" s="1"/>
  <c r="G759" i="2"/>
  <c r="H760" i="2"/>
  <c r="J760" i="2" s="1"/>
  <c r="H731" i="2"/>
  <c r="J731" i="2" s="1"/>
  <c r="G730" i="2"/>
  <c r="H683" i="2"/>
  <c r="J683" i="2" s="1"/>
  <c r="G682" i="2"/>
  <c r="H660" i="2"/>
  <c r="J660" i="2" s="1"/>
  <c r="G659" i="2"/>
  <c r="H659" i="2" s="1"/>
  <c r="J659" i="2" s="1"/>
  <c r="H630" i="2"/>
  <c r="J630" i="2" s="1"/>
  <c r="G629" i="2"/>
  <c r="H607" i="2"/>
  <c r="J607" i="2" s="1"/>
  <c r="G606" i="2"/>
  <c r="H565" i="2"/>
  <c r="J565" i="2" s="1"/>
  <c r="G564" i="2"/>
  <c r="G542" i="2"/>
  <c r="H544" i="2"/>
  <c r="J544" i="2" s="1"/>
  <c r="G543" i="2"/>
  <c r="H543" i="2" s="1"/>
  <c r="J543" i="2" s="1"/>
  <c r="G509" i="2"/>
  <c r="H510" i="2"/>
  <c r="J510" i="2" s="1"/>
  <c r="H450" i="2"/>
  <c r="J450" i="2" s="1"/>
  <c r="G449" i="2"/>
  <c r="G415" i="2"/>
  <c r="H415" i="2" s="1"/>
  <c r="J415" i="2" s="1"/>
  <c r="H416" i="2"/>
  <c r="J416" i="2" s="1"/>
  <c r="H383" i="2"/>
  <c r="J383" i="2" s="1"/>
  <c r="G382" i="2"/>
  <c r="H370" i="2"/>
  <c r="J370" i="2" s="1"/>
  <c r="G369" i="2"/>
  <c r="H369" i="2" s="1"/>
  <c r="J369" i="2" s="1"/>
  <c r="H350" i="2"/>
  <c r="J350" i="2" s="1"/>
  <c r="G349" i="2"/>
  <c r="H349" i="2" s="1"/>
  <c r="J349" i="2" s="1"/>
  <c r="H338" i="2"/>
  <c r="J338" i="2" s="1"/>
  <c r="G337" i="2"/>
  <c r="G233" i="2"/>
  <c r="H233" i="2" s="1"/>
  <c r="J233" i="2" s="1"/>
  <c r="H234" i="2"/>
  <c r="J234" i="2" s="1"/>
  <c r="G115" i="2"/>
  <c r="H115" i="2" s="1"/>
  <c r="J115" i="2" s="1"/>
  <c r="H116" i="2"/>
  <c r="J116" i="2" s="1"/>
  <c r="G81" i="2"/>
  <c r="H82" i="2"/>
  <c r="J82" i="2" s="1"/>
  <c r="G306" i="2"/>
  <c r="H306" i="2" s="1"/>
  <c r="J306" i="2" s="1"/>
  <c r="G224" i="2"/>
  <c r="H224" i="2" s="1"/>
  <c r="J224" i="2" s="1"/>
  <c r="G297" i="2"/>
  <c r="H297" i="2" s="1"/>
  <c r="J297" i="2" s="1"/>
  <c r="G262" i="2"/>
  <c r="H262" i="2" s="1"/>
  <c r="J262" i="2" s="1"/>
  <c r="G240" i="2"/>
  <c r="H240" i="2" s="1"/>
  <c r="J240" i="2" s="1"/>
  <c r="G287" i="2"/>
  <c r="H287" i="2" s="1"/>
  <c r="J287" i="2" s="1"/>
  <c r="G36" i="2"/>
  <c r="H36" i="2" s="1"/>
  <c r="J36" i="2" s="1"/>
  <c r="G132" i="2"/>
  <c r="H132" i="2" s="1"/>
  <c r="J132" i="2" s="1"/>
  <c r="G86" i="2"/>
  <c r="H86" i="2" s="1"/>
  <c r="J86" i="2" s="1"/>
  <c r="G218" i="2"/>
  <c r="H218" i="2" s="1"/>
  <c r="J218" i="2" s="1"/>
  <c r="G100" i="2"/>
  <c r="H100" i="2" s="1"/>
  <c r="J100" i="2" s="1"/>
  <c r="G204" i="2"/>
  <c r="H204" i="2" s="1"/>
  <c r="J204" i="2" s="1"/>
  <c r="G109" i="2"/>
  <c r="H109" i="2" s="1"/>
  <c r="J109" i="2" s="1"/>
  <c r="G47" i="2"/>
  <c r="H47" i="2" s="1"/>
  <c r="J47" i="2" s="1"/>
  <c r="G459" i="2"/>
  <c r="H459" i="2" s="1"/>
  <c r="J459" i="2" s="1"/>
  <c r="G181" i="2"/>
  <c r="H181" i="2" s="1"/>
  <c r="J181" i="2" s="1"/>
  <c r="G261" i="2"/>
  <c r="G136" i="2" l="1"/>
  <c r="H136" i="2" s="1"/>
  <c r="J136" i="2" s="1"/>
  <c r="G172" i="2"/>
  <c r="H172" i="2" s="1"/>
  <c r="J172" i="2" s="1"/>
  <c r="G312" i="2"/>
  <c r="H312" i="2" s="1"/>
  <c r="J312" i="2" s="1"/>
  <c r="G30" i="2"/>
  <c r="H30" i="2" s="1"/>
  <c r="J30" i="2" s="1"/>
  <c r="G250" i="2"/>
  <c r="H250" i="2" s="1"/>
  <c r="J250" i="2" s="1"/>
  <c r="G142" i="2"/>
  <c r="H142" i="2" s="1"/>
  <c r="J142" i="2" s="1"/>
  <c r="G246" i="2"/>
  <c r="H246" i="2" s="1"/>
  <c r="J246" i="2" s="1"/>
  <c r="G164" i="2"/>
  <c r="G214" i="2"/>
  <c r="H214" i="2" s="1"/>
  <c r="J214" i="2" s="1"/>
  <c r="G188" i="2"/>
  <c r="H188" i="2" s="1"/>
  <c r="J188" i="2" s="1"/>
  <c r="H394" i="2"/>
  <c r="J394" i="2" s="1"/>
  <c r="G393" i="2"/>
  <c r="H654" i="2"/>
  <c r="J654" i="2" s="1"/>
  <c r="G653" i="2"/>
  <c r="H653" i="2" s="1"/>
  <c r="J653" i="2" s="1"/>
  <c r="H421" i="2"/>
  <c r="J421" i="2" s="1"/>
  <c r="G420" i="2"/>
  <c r="H523" i="2"/>
  <c r="J523" i="2" s="1"/>
  <c r="G522" i="2"/>
  <c r="H650" i="2"/>
  <c r="J650" i="2" s="1"/>
  <c r="G649" i="2"/>
  <c r="H649" i="2" s="1"/>
  <c r="J649" i="2" s="1"/>
  <c r="H697" i="2"/>
  <c r="J697" i="2" s="1"/>
  <c r="G696" i="2"/>
  <c r="H696" i="2" s="1"/>
  <c r="J696" i="2" s="1"/>
  <c r="G765" i="2"/>
  <c r="H772" i="2"/>
  <c r="J772" i="2" s="1"/>
  <c r="H346" i="2"/>
  <c r="J346" i="2" s="1"/>
  <c r="G345" i="2"/>
  <c r="H345" i="2" s="1"/>
  <c r="J345" i="2" s="1"/>
  <c r="H402" i="2"/>
  <c r="J402" i="2" s="1"/>
  <c r="G401" i="2"/>
  <c r="H602" i="2"/>
  <c r="J602" i="2" s="1"/>
  <c r="G601" i="2"/>
  <c r="H601" i="2" s="1"/>
  <c r="J601" i="2" s="1"/>
  <c r="H639" i="2"/>
  <c r="J639" i="2" s="1"/>
  <c r="G638" i="2"/>
  <c r="H638" i="2" s="1"/>
  <c r="J638" i="2" s="1"/>
  <c r="G229" i="2"/>
  <c r="H337" i="2"/>
  <c r="J337" i="2" s="1"/>
  <c r="G336" i="2"/>
  <c r="H336" i="2" s="1"/>
  <c r="J336" i="2" s="1"/>
  <c r="H606" i="2"/>
  <c r="J606" i="2" s="1"/>
  <c r="G605" i="2"/>
  <c r="H605" i="2" s="1"/>
  <c r="J605" i="2" s="1"/>
  <c r="H730" i="2"/>
  <c r="J730" i="2" s="1"/>
  <c r="G729" i="2"/>
  <c r="G758" i="2"/>
  <c r="H759" i="2"/>
  <c r="J759" i="2" s="1"/>
  <c r="G330" i="2"/>
  <c r="H331" i="2"/>
  <c r="J331" i="2" s="1"/>
  <c r="H356" i="2"/>
  <c r="J356" i="2" s="1"/>
  <c r="G355" i="2"/>
  <c r="H388" i="2"/>
  <c r="J388" i="2" s="1"/>
  <c r="G387" i="2"/>
  <c r="G260" i="2"/>
  <c r="H260" i="2" s="1"/>
  <c r="J260" i="2" s="1"/>
  <c r="H261" i="2"/>
  <c r="J261" i="2" s="1"/>
  <c r="H449" i="2"/>
  <c r="J449" i="2" s="1"/>
  <c r="G448" i="2"/>
  <c r="H721" i="2"/>
  <c r="J721" i="2" s="1"/>
  <c r="G720" i="2"/>
  <c r="H720" i="2" s="1"/>
  <c r="J720" i="2" s="1"/>
  <c r="G530" i="2"/>
  <c r="H537" i="2"/>
  <c r="J537" i="2" s="1"/>
  <c r="H558" i="2"/>
  <c r="J558" i="2" s="1"/>
  <c r="G557" i="2"/>
  <c r="H557" i="2" s="1"/>
  <c r="J557" i="2" s="1"/>
  <c r="G286" i="2"/>
  <c r="H286" i="2" s="1"/>
  <c r="J286" i="2" s="1"/>
  <c r="G541" i="2"/>
  <c r="H542" i="2"/>
  <c r="J542" i="2" s="1"/>
  <c r="H326" i="2"/>
  <c r="J326" i="2" s="1"/>
  <c r="G325" i="2"/>
  <c r="H325" i="2" s="1"/>
  <c r="J325" i="2" s="1"/>
  <c r="H752" i="2"/>
  <c r="J752" i="2" s="1"/>
  <c r="G751" i="2"/>
  <c r="H751" i="2" s="1"/>
  <c r="J751" i="2" s="1"/>
  <c r="H725" i="2"/>
  <c r="J725" i="2" s="1"/>
  <c r="G724" i="2"/>
  <c r="H724" i="2" s="1"/>
  <c r="J724" i="2" s="1"/>
  <c r="H322" i="2"/>
  <c r="J322" i="2" s="1"/>
  <c r="G321" i="2"/>
  <c r="H568" i="2"/>
  <c r="J568" i="2" s="1"/>
  <c r="G567" i="2"/>
  <c r="H567" i="2" s="1"/>
  <c r="J567" i="2" s="1"/>
  <c r="H693" i="2"/>
  <c r="J693" i="2" s="1"/>
  <c r="G692" i="2"/>
  <c r="H692" i="2" s="1"/>
  <c r="J692" i="2" s="1"/>
  <c r="H735" i="2"/>
  <c r="J735" i="2" s="1"/>
  <c r="G734" i="2"/>
  <c r="H734" i="2" s="1"/>
  <c r="J734" i="2" s="1"/>
  <c r="H492" i="2"/>
  <c r="J492" i="2" s="1"/>
  <c r="G491" i="2"/>
  <c r="H742" i="2"/>
  <c r="J742" i="2" s="1"/>
  <c r="G741" i="2"/>
  <c r="H741" i="2" s="1"/>
  <c r="J741" i="2" s="1"/>
  <c r="H588" i="2"/>
  <c r="J588" i="2" s="1"/>
  <c r="G587" i="2"/>
  <c r="H587" i="2" s="1"/>
  <c r="J587" i="2" s="1"/>
  <c r="H678" i="2"/>
  <c r="J678" i="2" s="1"/>
  <c r="G80" i="2"/>
  <c r="H80" i="2" s="1"/>
  <c r="J80" i="2" s="1"/>
  <c r="H81" i="2"/>
  <c r="J81" i="2" s="1"/>
  <c r="H382" i="2"/>
  <c r="J382" i="2" s="1"/>
  <c r="G381" i="2"/>
  <c r="G508" i="2"/>
  <c r="H509" i="2"/>
  <c r="J509" i="2" s="1"/>
  <c r="H564" i="2"/>
  <c r="J564" i="2" s="1"/>
  <c r="G563" i="2"/>
  <c r="H563" i="2" s="1"/>
  <c r="J563" i="2" s="1"/>
  <c r="H629" i="2"/>
  <c r="J629" i="2" s="1"/>
  <c r="G628" i="2"/>
  <c r="H628" i="2" s="1"/>
  <c r="J628" i="2" s="1"/>
  <c r="H682" i="2"/>
  <c r="J682" i="2" s="1"/>
  <c r="G681" i="2"/>
  <c r="H681" i="2" s="1"/>
  <c r="J681" i="2" s="1"/>
  <c r="G24" i="2"/>
  <c r="H24" i="2" s="1"/>
  <c r="J24" i="2" s="1"/>
  <c r="H25" i="2"/>
  <c r="J25" i="2" s="1"/>
  <c r="H551" i="2"/>
  <c r="J551" i="2" s="1"/>
  <c r="G550" i="2"/>
  <c r="H366" i="2"/>
  <c r="J366" i="2" s="1"/>
  <c r="G365" i="2"/>
  <c r="G503" i="2"/>
  <c r="H504" i="2"/>
  <c r="J504" i="2" s="1"/>
  <c r="G296" i="2"/>
  <c r="G239" i="2"/>
  <c r="G305" i="2"/>
  <c r="G203" i="2"/>
  <c r="G131" i="2"/>
  <c r="G46" i="2"/>
  <c r="G85" i="2"/>
  <c r="G91" i="2"/>
  <c r="G180" i="2"/>
  <c r="H180" i="2" s="1"/>
  <c r="J180" i="2" s="1"/>
  <c r="G786" i="2"/>
  <c r="G798" i="2"/>
  <c r="G802" i="2"/>
  <c r="G815" i="2"/>
  <c r="G819" i="2"/>
  <c r="G828" i="2"/>
  <c r="G835" i="2"/>
  <c r="G837" i="2"/>
  <c r="H837" i="2" s="1"/>
  <c r="J837" i="2" s="1"/>
  <c r="G839" i="2"/>
  <c r="H839" i="2" s="1"/>
  <c r="J839" i="2" s="1"/>
  <c r="G841" i="2"/>
  <c r="H841" i="2" s="1"/>
  <c r="J841" i="2" s="1"/>
  <c r="G843" i="2"/>
  <c r="H843" i="2" s="1"/>
  <c r="J843" i="2" s="1"/>
  <c r="G845" i="2"/>
  <c r="H845" i="2" s="1"/>
  <c r="J845" i="2" s="1"/>
  <c r="G847" i="2"/>
  <c r="H847" i="2" s="1"/>
  <c r="J847" i="2" s="1"/>
  <c r="G856" i="2"/>
  <c r="G858" i="2"/>
  <c r="H858" i="2" s="1"/>
  <c r="J858" i="2" s="1"/>
  <c r="G860" i="2"/>
  <c r="H860" i="2" s="1"/>
  <c r="J860" i="2" s="1"/>
  <c r="G862" i="2"/>
  <c r="H862" i="2" s="1"/>
  <c r="J862" i="2" s="1"/>
  <c r="G865" i="2"/>
  <c r="G873" i="2"/>
  <c r="G879" i="2"/>
  <c r="H879" i="2" s="1"/>
  <c r="J879" i="2" s="1"/>
  <c r="G881" i="2"/>
  <c r="H881" i="2" s="1"/>
  <c r="J881" i="2" s="1"/>
  <c r="G885" i="2"/>
  <c r="G890" i="2"/>
  <c r="G894" i="2"/>
  <c r="G897" i="2"/>
  <c r="G902" i="2"/>
  <c r="G907" i="2"/>
  <c r="G910" i="2"/>
  <c r="G913" i="2"/>
  <c r="H913" i="2" s="1"/>
  <c r="J913" i="2" s="1"/>
  <c r="G920" i="2"/>
  <c r="G924" i="2"/>
  <c r="G927" i="2"/>
  <c r="G931" i="2"/>
  <c r="G937" i="2"/>
  <c r="G939" i="2"/>
  <c r="H939" i="2" s="1"/>
  <c r="J939" i="2" s="1"/>
  <c r="G941" i="2"/>
  <c r="H941" i="2" s="1"/>
  <c r="J941" i="2" s="1"/>
  <c r="G943" i="2"/>
  <c r="H943" i="2" s="1"/>
  <c r="J943" i="2" s="1"/>
  <c r="G945" i="2"/>
  <c r="H945" i="2" s="1"/>
  <c r="J945" i="2" s="1"/>
  <c r="G952" i="2"/>
  <c r="H952" i="2" s="1"/>
  <c r="J952" i="2" s="1"/>
  <c r="G962" i="2"/>
  <c r="G979" i="2"/>
  <c r="G981" i="2"/>
  <c r="H981" i="2" s="1"/>
  <c r="J981" i="2" s="1"/>
  <c r="G985" i="2"/>
  <c r="H985" i="2" s="1"/>
  <c r="J985" i="2" s="1"/>
  <c r="G991" i="2"/>
  <c r="G996" i="2"/>
  <c r="H996" i="2" s="1"/>
  <c r="J996" i="2" s="1"/>
  <c r="G18" i="2"/>
  <c r="J955" i="2"/>
  <c r="M955" i="2" s="1"/>
  <c r="J21" i="2"/>
  <c r="M1003" i="2" l="1"/>
  <c r="M21" i="2"/>
  <c r="G311" i="2"/>
  <c r="G141" i="2"/>
  <c r="G245" i="2"/>
  <c r="H245" i="2" s="1"/>
  <c r="J245" i="2" s="1"/>
  <c r="G740" i="2"/>
  <c r="H740" i="2" s="1"/>
  <c r="J740" i="2" s="1"/>
  <c r="G586" i="2"/>
  <c r="G585" i="2" s="1"/>
  <c r="H585" i="2" s="1"/>
  <c r="J585" i="2" s="1"/>
  <c r="H164" i="2"/>
  <c r="J164" i="2" s="1"/>
  <c r="G163" i="2"/>
  <c r="G187" i="2"/>
  <c r="H187" i="2" s="1"/>
  <c r="J187" i="2" s="1"/>
  <c r="H815" i="2"/>
  <c r="J815" i="2" s="1"/>
  <c r="G814" i="2"/>
  <c r="G90" i="2"/>
  <c r="H91" i="2"/>
  <c r="J91" i="2" s="1"/>
  <c r="H381" i="2"/>
  <c r="J381" i="2" s="1"/>
  <c r="G380" i="2"/>
  <c r="H380" i="2" s="1"/>
  <c r="J380" i="2" s="1"/>
  <c r="H321" i="2"/>
  <c r="J321" i="2" s="1"/>
  <c r="G320" i="2"/>
  <c r="H924" i="2"/>
  <c r="J924" i="2" s="1"/>
  <c r="G923" i="2"/>
  <c r="H907" i="2"/>
  <c r="J907" i="2" s="1"/>
  <c r="G906" i="2"/>
  <c r="H906" i="2" s="1"/>
  <c r="J906" i="2" s="1"/>
  <c r="H890" i="2"/>
  <c r="J890" i="2" s="1"/>
  <c r="G889" i="2"/>
  <c r="H873" i="2"/>
  <c r="J873" i="2" s="1"/>
  <c r="G872" i="2"/>
  <c r="H835" i="2"/>
  <c r="J835" i="2" s="1"/>
  <c r="G834" i="2"/>
  <c r="H834" i="2" s="1"/>
  <c r="J834" i="2" s="1"/>
  <c r="H802" i="2"/>
  <c r="J802" i="2" s="1"/>
  <c r="G801" i="2"/>
  <c r="G84" i="2"/>
  <c r="H84" i="2" s="1"/>
  <c r="J84" i="2" s="1"/>
  <c r="H85" i="2"/>
  <c r="J85" i="2" s="1"/>
  <c r="G304" i="2"/>
  <c r="H305" i="2"/>
  <c r="J305" i="2" s="1"/>
  <c r="G502" i="2"/>
  <c r="H503" i="2"/>
  <c r="J503" i="2" s="1"/>
  <c r="G540" i="2"/>
  <c r="H540" i="2" s="1"/>
  <c r="J540" i="2" s="1"/>
  <c r="H541" i="2"/>
  <c r="J541" i="2" s="1"/>
  <c r="G757" i="2"/>
  <c r="H757" i="2" s="1"/>
  <c r="J757" i="2" s="1"/>
  <c r="H758" i="2"/>
  <c r="J758" i="2" s="1"/>
  <c r="G310" i="2"/>
  <c r="H311" i="2"/>
  <c r="J311" i="2" s="1"/>
  <c r="H991" i="2"/>
  <c r="J991" i="2" s="1"/>
  <c r="G990" i="2"/>
  <c r="H927" i="2"/>
  <c r="J927" i="2" s="1"/>
  <c r="G926" i="2"/>
  <c r="H926" i="2" s="1"/>
  <c r="J926" i="2" s="1"/>
  <c r="H894" i="2"/>
  <c r="J894" i="2" s="1"/>
  <c r="G893" i="2"/>
  <c r="G202" i="2"/>
  <c r="H203" i="2"/>
  <c r="J203" i="2" s="1"/>
  <c r="H550" i="2"/>
  <c r="J550" i="2" s="1"/>
  <c r="G549" i="2"/>
  <c r="H355" i="2"/>
  <c r="J355" i="2" s="1"/>
  <c r="G354" i="2"/>
  <c r="H229" i="2"/>
  <c r="J229" i="2" s="1"/>
  <c r="G228" i="2"/>
  <c r="H522" i="2"/>
  <c r="J522" i="2" s="1"/>
  <c r="G521" i="2"/>
  <c r="H521" i="2" s="1"/>
  <c r="J521" i="2" s="1"/>
  <c r="G17" i="2"/>
  <c r="H17" i="2" s="1"/>
  <c r="J17" i="2" s="1"/>
  <c r="H18" i="2"/>
  <c r="J18" i="2" s="1"/>
  <c r="H937" i="2"/>
  <c r="J937" i="2" s="1"/>
  <c r="G936" i="2"/>
  <c r="H920" i="2"/>
  <c r="J920" i="2" s="1"/>
  <c r="G919" i="2"/>
  <c r="H902" i="2"/>
  <c r="J902" i="2" s="1"/>
  <c r="G901" i="2"/>
  <c r="H885" i="2"/>
  <c r="J885" i="2" s="1"/>
  <c r="G884" i="2"/>
  <c r="H865" i="2"/>
  <c r="J865" i="2" s="1"/>
  <c r="G864" i="2"/>
  <c r="H864" i="2" s="1"/>
  <c r="J864" i="2" s="1"/>
  <c r="H856" i="2"/>
  <c r="J856" i="2" s="1"/>
  <c r="G855" i="2"/>
  <c r="H855" i="2" s="1"/>
  <c r="J855" i="2" s="1"/>
  <c r="H828" i="2"/>
  <c r="J828" i="2" s="1"/>
  <c r="G827" i="2"/>
  <c r="H798" i="2"/>
  <c r="J798" i="2" s="1"/>
  <c r="G797" i="2"/>
  <c r="G637" i="2"/>
  <c r="G45" i="2"/>
  <c r="H46" i="2"/>
  <c r="J46" i="2" s="1"/>
  <c r="G238" i="2"/>
  <c r="H239" i="2"/>
  <c r="J239" i="2" s="1"/>
  <c r="H365" i="2"/>
  <c r="J365" i="2" s="1"/>
  <c r="G360" i="2"/>
  <c r="H670" i="2"/>
  <c r="J670" i="2" s="1"/>
  <c r="G669" i="2"/>
  <c r="H448" i="2"/>
  <c r="J448" i="2" s="1"/>
  <c r="G447" i="2"/>
  <c r="H387" i="2"/>
  <c r="J387" i="2" s="1"/>
  <c r="G386" i="2"/>
  <c r="H729" i="2"/>
  <c r="J729" i="2" s="1"/>
  <c r="G728" i="2"/>
  <c r="H728" i="2" s="1"/>
  <c r="J728" i="2" s="1"/>
  <c r="H401" i="2"/>
  <c r="J401" i="2" s="1"/>
  <c r="G400" i="2"/>
  <c r="H420" i="2"/>
  <c r="J420" i="2" s="1"/>
  <c r="G419" i="2"/>
  <c r="H393" i="2"/>
  <c r="J393" i="2" s="1"/>
  <c r="G392" i="2"/>
  <c r="H962" i="2"/>
  <c r="J962" i="2" s="1"/>
  <c r="G961" i="2"/>
  <c r="H910" i="2"/>
  <c r="J910" i="2" s="1"/>
  <c r="G909" i="2"/>
  <c r="H491" i="2"/>
  <c r="J491" i="2" s="1"/>
  <c r="G490" i="2"/>
  <c r="H979" i="2"/>
  <c r="J979" i="2" s="1"/>
  <c r="G976" i="2"/>
  <c r="H931" i="2"/>
  <c r="J931" i="2" s="1"/>
  <c r="G930" i="2"/>
  <c r="H897" i="2"/>
  <c r="J897" i="2" s="1"/>
  <c r="G896" i="2"/>
  <c r="H896" i="2" s="1"/>
  <c r="J896" i="2" s="1"/>
  <c r="H819" i="2"/>
  <c r="J819" i="2" s="1"/>
  <c r="G818" i="2"/>
  <c r="H818" i="2" s="1"/>
  <c r="J818" i="2" s="1"/>
  <c r="G785" i="2"/>
  <c r="H786" i="2"/>
  <c r="J786" i="2" s="1"/>
  <c r="G335" i="2"/>
  <c r="G556" i="2"/>
  <c r="G130" i="2"/>
  <c r="H131" i="2"/>
  <c r="J131" i="2" s="1"/>
  <c r="G295" i="2"/>
  <c r="H295" i="2" s="1"/>
  <c r="J295" i="2" s="1"/>
  <c r="H296" i="2"/>
  <c r="J296" i="2" s="1"/>
  <c r="G507" i="2"/>
  <c r="H507" i="2" s="1"/>
  <c r="J507" i="2" s="1"/>
  <c r="H508" i="2"/>
  <c r="J508" i="2" s="1"/>
  <c r="G186" i="2"/>
  <c r="H186" i="2" s="1"/>
  <c r="J186" i="2" s="1"/>
  <c r="H530" i="2"/>
  <c r="J530" i="2" s="1"/>
  <c r="G529" i="2"/>
  <c r="G329" i="2"/>
  <c r="H329" i="2" s="1"/>
  <c r="J329" i="2" s="1"/>
  <c r="H330" i="2"/>
  <c r="J330" i="2" s="1"/>
  <c r="H765" i="2"/>
  <c r="J765" i="2" s="1"/>
  <c r="G764" i="2"/>
  <c r="G995" i="2"/>
  <c r="H995" i="2" s="1"/>
  <c r="J995" i="2" s="1"/>
  <c r="G951" i="2"/>
  <c r="H951" i="2" s="1"/>
  <c r="J951" i="2" s="1"/>
  <c r="H586" i="2" l="1"/>
  <c r="J586" i="2" s="1"/>
  <c r="H141" i="2"/>
  <c r="J141" i="2" s="1"/>
  <c r="G140" i="2"/>
  <c r="H140" i="2" s="1"/>
  <c r="J140" i="2" s="1"/>
  <c r="G162" i="2"/>
  <c r="H162" i="2" s="1"/>
  <c r="J162" i="2" s="1"/>
  <c r="H163" i="2"/>
  <c r="J163" i="2" s="1"/>
  <c r="G763" i="2"/>
  <c r="H763" i="2" s="1"/>
  <c r="J763" i="2" s="1"/>
  <c r="H764" i="2"/>
  <c r="J764" i="2" s="1"/>
  <c r="G359" i="2"/>
  <c r="H360" i="2"/>
  <c r="J360" i="2" s="1"/>
  <c r="G501" i="2"/>
  <c r="H501" i="2" s="1"/>
  <c r="J501" i="2" s="1"/>
  <c r="H502" i="2"/>
  <c r="J502" i="2" s="1"/>
  <c r="H889" i="2"/>
  <c r="J889" i="2" s="1"/>
  <c r="G888" i="2"/>
  <c r="H923" i="2"/>
  <c r="J923" i="2" s="1"/>
  <c r="G922" i="2"/>
  <c r="H922" i="2" s="1"/>
  <c r="J922" i="2" s="1"/>
  <c r="G129" i="2"/>
  <c r="H130" i="2"/>
  <c r="J130" i="2" s="1"/>
  <c r="G762" i="2"/>
  <c r="H762" i="2" s="1"/>
  <c r="J762" i="2" s="1"/>
  <c r="H785" i="2"/>
  <c r="J785" i="2" s="1"/>
  <c r="G29" i="2"/>
  <c r="H45" i="2"/>
  <c r="J45" i="2" s="1"/>
  <c r="H827" i="2"/>
  <c r="J827" i="2" s="1"/>
  <c r="G826" i="2"/>
  <c r="H826" i="2" s="1"/>
  <c r="J826" i="2" s="1"/>
  <c r="H901" i="2"/>
  <c r="J901" i="2" s="1"/>
  <c r="G900" i="2"/>
  <c r="G935" i="2"/>
  <c r="H935" i="2" s="1"/>
  <c r="J935" i="2" s="1"/>
  <c r="H936" i="2"/>
  <c r="J936" i="2" s="1"/>
  <c r="G353" i="2"/>
  <c r="H353" i="2" s="1"/>
  <c r="J353" i="2" s="1"/>
  <c r="H354" i="2"/>
  <c r="J354" i="2" s="1"/>
  <c r="G244" i="2"/>
  <c r="G739" i="2"/>
  <c r="G520" i="2"/>
  <c r="H529" i="2"/>
  <c r="J529" i="2" s="1"/>
  <c r="H961" i="2"/>
  <c r="J961" i="2" s="1"/>
  <c r="G960" i="2"/>
  <c r="G555" i="2"/>
  <c r="H555" i="2" s="1"/>
  <c r="J555" i="2" s="1"/>
  <c r="H556" i="2"/>
  <c r="J556" i="2" s="1"/>
  <c r="H930" i="2"/>
  <c r="J930" i="2" s="1"/>
  <c r="G929" i="2"/>
  <c r="H929" i="2" s="1"/>
  <c r="J929" i="2" s="1"/>
  <c r="G489" i="2"/>
  <c r="H490" i="2"/>
  <c r="J490" i="2" s="1"/>
  <c r="G905" i="2"/>
  <c r="H905" i="2" s="1"/>
  <c r="J905" i="2" s="1"/>
  <c r="H909" i="2"/>
  <c r="J909" i="2" s="1"/>
  <c r="G391" i="2"/>
  <c r="H391" i="2" s="1"/>
  <c r="J391" i="2" s="1"/>
  <c r="H392" i="2"/>
  <c r="J392" i="2" s="1"/>
  <c r="G399" i="2"/>
  <c r="H400" i="2"/>
  <c r="J400" i="2" s="1"/>
  <c r="G385" i="2"/>
  <c r="H385" i="2" s="1"/>
  <c r="J385" i="2" s="1"/>
  <c r="H386" i="2"/>
  <c r="J386" i="2" s="1"/>
  <c r="H669" i="2"/>
  <c r="J669" i="2" s="1"/>
  <c r="G668" i="2"/>
  <c r="G636" i="2"/>
  <c r="H636" i="2" s="1"/>
  <c r="J636" i="2" s="1"/>
  <c r="H637" i="2"/>
  <c r="J637" i="2" s="1"/>
  <c r="G197" i="2"/>
  <c r="H202" i="2"/>
  <c r="J202" i="2" s="1"/>
  <c r="G309" i="2"/>
  <c r="H309" i="2" s="1"/>
  <c r="J309" i="2" s="1"/>
  <c r="H310" i="2"/>
  <c r="J310" i="2" s="1"/>
  <c r="G303" i="2"/>
  <c r="H303" i="2" s="1"/>
  <c r="J303" i="2" s="1"/>
  <c r="H304" i="2"/>
  <c r="J304" i="2" s="1"/>
  <c r="H801" i="2"/>
  <c r="J801" i="2" s="1"/>
  <c r="G800" i="2"/>
  <c r="H800" i="2" s="1"/>
  <c r="J800" i="2" s="1"/>
  <c r="H872" i="2"/>
  <c r="J872" i="2" s="1"/>
  <c r="G871" i="2"/>
  <c r="H871" i="2" s="1"/>
  <c r="J871" i="2" s="1"/>
  <c r="G319" i="2"/>
  <c r="H320" i="2"/>
  <c r="J320" i="2" s="1"/>
  <c r="H814" i="2"/>
  <c r="J814" i="2" s="1"/>
  <c r="G813" i="2"/>
  <c r="H813" i="2" s="1"/>
  <c r="J813" i="2" s="1"/>
  <c r="H976" i="2"/>
  <c r="J976" i="2" s="1"/>
  <c r="G975" i="2"/>
  <c r="H975" i="2" s="1"/>
  <c r="J975" i="2" s="1"/>
  <c r="G418" i="2"/>
  <c r="H418" i="2" s="1"/>
  <c r="J418" i="2" s="1"/>
  <c r="H419" i="2"/>
  <c r="J419" i="2" s="1"/>
  <c r="G446" i="2"/>
  <c r="H447" i="2"/>
  <c r="J447" i="2" s="1"/>
  <c r="G16" i="2"/>
  <c r="H16" i="2" s="1"/>
  <c r="J16" i="2" s="1"/>
  <c r="G334" i="2"/>
  <c r="H334" i="2" s="1"/>
  <c r="J334" i="2" s="1"/>
  <c r="H335" i="2"/>
  <c r="J335" i="2" s="1"/>
  <c r="G237" i="2"/>
  <c r="H237" i="2" s="1"/>
  <c r="J237" i="2" s="1"/>
  <c r="H238" i="2"/>
  <c r="J238" i="2" s="1"/>
  <c r="H797" i="2"/>
  <c r="J797" i="2" s="1"/>
  <c r="G796" i="2"/>
  <c r="H796" i="2" s="1"/>
  <c r="J796" i="2" s="1"/>
  <c r="H884" i="2"/>
  <c r="J884" i="2" s="1"/>
  <c r="G883" i="2"/>
  <c r="H883" i="2" s="1"/>
  <c r="J883" i="2" s="1"/>
  <c r="H919" i="2"/>
  <c r="J919" i="2" s="1"/>
  <c r="G918" i="2"/>
  <c r="H918" i="2" s="1"/>
  <c r="J918" i="2" s="1"/>
  <c r="H228" i="2"/>
  <c r="J228" i="2" s="1"/>
  <c r="G213" i="2"/>
  <c r="H213" i="2" s="1"/>
  <c r="J213" i="2" s="1"/>
  <c r="G548" i="2"/>
  <c r="H549" i="2"/>
  <c r="J549" i="2" s="1"/>
  <c r="H893" i="2"/>
  <c r="J893" i="2" s="1"/>
  <c r="G892" i="2"/>
  <c r="H892" i="2" s="1"/>
  <c r="J892" i="2" s="1"/>
  <c r="H990" i="2"/>
  <c r="J990" i="2" s="1"/>
  <c r="G989" i="2"/>
  <c r="G89" i="2"/>
  <c r="H89" i="2" s="1"/>
  <c r="J89" i="2" s="1"/>
  <c r="H90" i="2"/>
  <c r="J90" i="2" s="1"/>
  <c r="G994" i="2"/>
  <c r="H994" i="2" s="1"/>
  <c r="J994" i="2" s="1"/>
  <c r="G950" i="2"/>
  <c r="H950" i="2" s="1"/>
  <c r="J950" i="2" s="1"/>
  <c r="G795" i="2" l="1"/>
  <c r="G904" i="2"/>
  <c r="H904" i="2" s="1"/>
  <c r="J904" i="2" s="1"/>
  <c r="G15" i="2"/>
  <c r="G14" i="2" s="1"/>
  <c r="G934" i="2"/>
  <c r="H934" i="2" s="1"/>
  <c r="J934" i="2" s="1"/>
  <c r="G825" i="2"/>
  <c r="H825" i="2" s="1"/>
  <c r="J825" i="2" s="1"/>
  <c r="H900" i="2"/>
  <c r="J900" i="2" s="1"/>
  <c r="G899" i="2"/>
  <c r="H899" i="2" s="1"/>
  <c r="J899" i="2" s="1"/>
  <c r="H888" i="2"/>
  <c r="J888" i="2" s="1"/>
  <c r="G887" i="2"/>
  <c r="H887" i="2" s="1"/>
  <c r="J887" i="2" s="1"/>
  <c r="G812" i="2"/>
  <c r="H812" i="2" s="1"/>
  <c r="J812" i="2" s="1"/>
  <c r="G974" i="2"/>
  <c r="H989" i="2"/>
  <c r="J989" i="2" s="1"/>
  <c r="H446" i="2"/>
  <c r="J446" i="2" s="1"/>
  <c r="G445" i="2"/>
  <c r="H445" i="2" s="1"/>
  <c r="J445" i="2" s="1"/>
  <c r="G318" i="2"/>
  <c r="H318" i="2" s="1"/>
  <c r="J318" i="2" s="1"/>
  <c r="H319" i="2"/>
  <c r="J319" i="2" s="1"/>
  <c r="G482" i="2"/>
  <c r="H482" i="2" s="1"/>
  <c r="J482" i="2" s="1"/>
  <c r="H489" i="2"/>
  <c r="J489" i="2" s="1"/>
  <c r="G519" i="2"/>
  <c r="H519" i="2" s="1"/>
  <c r="J519" i="2" s="1"/>
  <c r="H520" i="2"/>
  <c r="J520" i="2" s="1"/>
  <c r="G23" i="2"/>
  <c r="H29" i="2"/>
  <c r="J29" i="2" s="1"/>
  <c r="H129" i="2"/>
  <c r="J129" i="2" s="1"/>
  <c r="G128" i="2"/>
  <c r="H128" i="2" s="1"/>
  <c r="J128" i="2" s="1"/>
  <c r="G352" i="2"/>
  <c r="H352" i="2" s="1"/>
  <c r="J352" i="2" s="1"/>
  <c r="H359" i="2"/>
  <c r="J359" i="2" s="1"/>
  <c r="G547" i="2"/>
  <c r="H547" i="2" s="1"/>
  <c r="J547" i="2" s="1"/>
  <c r="H548" i="2"/>
  <c r="J548" i="2" s="1"/>
  <c r="G667" i="2"/>
  <c r="H668" i="2"/>
  <c r="J668" i="2" s="1"/>
  <c r="H960" i="2"/>
  <c r="J960" i="2" s="1"/>
  <c r="G959" i="2"/>
  <c r="H959" i="2" s="1"/>
  <c r="J959" i="2" s="1"/>
  <c r="G738" i="2"/>
  <c r="H738" i="2" s="1"/>
  <c r="J738" i="2" s="1"/>
  <c r="H739" i="2"/>
  <c r="J739" i="2" s="1"/>
  <c r="G794" i="2"/>
  <c r="H794" i="2" s="1"/>
  <c r="J794" i="2" s="1"/>
  <c r="H795" i="2"/>
  <c r="J795" i="2" s="1"/>
  <c r="H197" i="2"/>
  <c r="J197" i="2" s="1"/>
  <c r="G179" i="2"/>
  <c r="H179" i="2" s="1"/>
  <c r="J179" i="2" s="1"/>
  <c r="H399" i="2"/>
  <c r="J399" i="2" s="1"/>
  <c r="G398" i="2"/>
  <c r="G236" i="2"/>
  <c r="H236" i="2" s="1"/>
  <c r="J236" i="2" s="1"/>
  <c r="H244" i="2"/>
  <c r="J244" i="2" s="1"/>
  <c r="G949" i="2"/>
  <c r="G993" i="2"/>
  <c r="H993" i="2" s="1"/>
  <c r="J993" i="2" s="1"/>
  <c r="H15" i="2" l="1"/>
  <c r="J15" i="2" s="1"/>
  <c r="G933" i="2"/>
  <c r="H933" i="2" s="1"/>
  <c r="J933" i="2" s="1"/>
  <c r="G958" i="2"/>
  <c r="H958" i="2" s="1"/>
  <c r="J958" i="2" s="1"/>
  <c r="G870" i="2"/>
  <c r="H870" i="2" s="1"/>
  <c r="J870" i="2" s="1"/>
  <c r="G793" i="2"/>
  <c r="H793" i="2" s="1"/>
  <c r="J793" i="2" s="1"/>
  <c r="H398" i="2"/>
  <c r="J398" i="2" s="1"/>
  <c r="G397" i="2"/>
  <c r="H397" i="2" s="1"/>
  <c r="J397" i="2" s="1"/>
  <c r="H974" i="2"/>
  <c r="J974" i="2" s="1"/>
  <c r="G973" i="2"/>
  <c r="H973" i="2" s="1"/>
  <c r="J973" i="2" s="1"/>
  <c r="H667" i="2"/>
  <c r="J667" i="2" s="1"/>
  <c r="G554" i="2"/>
  <c r="H554" i="2" s="1"/>
  <c r="J554" i="2" s="1"/>
  <c r="H23" i="2"/>
  <c r="J23" i="2" s="1"/>
  <c r="G22" i="2"/>
  <c r="H22" i="2" s="1"/>
  <c r="J22" i="2" s="1"/>
  <c r="G948" i="2"/>
  <c r="H948" i="2" s="1"/>
  <c r="J948" i="2" s="1"/>
  <c r="H949" i="2"/>
  <c r="J949" i="2" s="1"/>
  <c r="H14" i="2"/>
  <c r="J14" i="2" s="1"/>
  <c r="G957" i="2" l="1"/>
  <c r="G824" i="2"/>
  <c r="H824" i="2" s="1"/>
  <c r="J824" i="2" s="1"/>
  <c r="G972" i="2"/>
  <c r="H972" i="2" s="1"/>
  <c r="J972" i="2" s="1"/>
  <c r="G546" i="2"/>
  <c r="H546" i="2" s="1"/>
  <c r="J546" i="2" s="1"/>
  <c r="H957" i="2"/>
  <c r="J957" i="2" s="1"/>
  <c r="G792" i="2" l="1"/>
  <c r="G956" i="2"/>
  <c r="H956" i="2" s="1"/>
  <c r="J956" i="2" s="1"/>
  <c r="G1000" i="2"/>
  <c r="H1000" i="2" s="1"/>
  <c r="J1000" i="2" s="1"/>
  <c r="H792" i="2"/>
  <c r="H1001" i="2" l="1"/>
  <c r="J792" i="2"/>
  <c r="J1001" i="2" s="1"/>
</calcChain>
</file>

<file path=xl/sharedStrings.xml><?xml version="1.0" encoding="utf-8"?>
<sst xmlns="http://schemas.openxmlformats.org/spreadsheetml/2006/main" count="4242" uniqueCount="808">
  <si>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</si>
  <si>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</si>
  <si>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</si>
  <si>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</si>
  <si>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</si>
  <si>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</si>
  <si>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</si>
  <si>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</si>
  <si>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</si>
  <si>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</si>
  <si>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</si>
  <si>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</si>
  <si>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</si>
  <si>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</si>
  <si>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</si>
  <si>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</si>
  <si>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</si>
  <si>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</si>
  <si>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</si>
  <si>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</si>
  <si>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</si>
  <si>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</si>
  <si>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</si>
  <si>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</si>
  <si>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</si>
  <si>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</si>
  <si>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</si>
  <si>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</si>
  <si>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</si>
  <si>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</si>
  <si>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</si>
  <si>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</si>
  <si>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</si>
  <si>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</si>
  <si>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</si>
  <si>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</si>
  <si>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</si>
  <si>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</si>
  <si>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</si>
  <si>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</si>
  <si>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</si>
  <si>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</si>
  <si>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</si>
  <si>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</si>
  <si>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 xml:space="preserve">                Прочая закупка товаров, работ и услуг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</si>
  <si>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</si>
  <si>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</si>
  <si>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</si>
  <si>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</si>
  <si>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</si>
  <si>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</si>
  <si>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</si>
  <si>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</si>
  <si>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</si>
  <si>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</si>
  <si>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</si>
  <si>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</si>
  <si>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</si>
  <si>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</si>
  <si>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</si>
  <si>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</si>
  <si>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</si>
  <si>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</si>
  <si>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</si>
  <si>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</si>
  <si>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</si>
  <si>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</si>
  <si>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</si>
  <si>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</si>
  <si>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</si>
  <si>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</si>
  <si>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</si>
  <si>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</si>
  <si>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</si>
  <si>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</si>
  <si>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</si>
  <si>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</si>
  <si>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</si>
  <si>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</si>
  <si>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</si>
  <si>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</si>
  <si>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</si>
  <si>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</si>
  <si>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</si>
  <si>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</si>
  <si>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</si>
  <si>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</si>
  <si>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</si>
  <si>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</si>
  <si>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</si>
  <si>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</si>
  <si>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</si>
  <si>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</si>
  <si>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</si>
  <si>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</si>
  <si>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</si>
  <si>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</si>
  <si>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</si>
  <si>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</si>
  <si>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</si>
  <si>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</si>
  <si>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</si>
  <si>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</si>
  <si>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</si>
  <si>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</si>
  <si>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</si>
  <si>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</si>
  <si>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</si>
  <si>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</si>
  <si>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</si>
  <si>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</si>
  <si>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</si>
  <si>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</si>
  <si>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</si>
  <si>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</si>
  <si>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</si>
  <si>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</si>
  <si>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</si>
  <si>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</si>
  <si>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</si>
  <si>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</si>
  <si>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</si>
  <si>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</si>
  <si>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</si>
  <si>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</si>
  <si>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</si>
  <si>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</si>
  <si>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</si>
  <si>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</si>
  <si>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</si>
  <si>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</si>
  <si>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</si>
  <si>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</si>
  <si>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</si>
  <si>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</si>
  <si>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</si>
  <si>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</si>
  <si>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</si>
  <si>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</si>
  <si>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</si>
  <si>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</si>
  <si>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</si>
  <si>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</si>
  <si>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</si>
  <si>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</si>
  <si>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</si>
  <si>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</si>
  <si>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</si>
  <si>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</si>
  <si>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</si>
  <si>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</si>
  <si>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>1120260321</t>
  </si>
  <si>
    <t>1120260322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</si>
  <si>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</si>
  <si>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</si>
  <si>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</si>
  <si>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</si>
  <si>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</si>
  <si>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</si>
  <si>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</si>
  <si>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</si>
  <si>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</si>
  <si>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</si>
  <si>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</si>
  <si>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</si>
  <si>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</si>
  <si>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</si>
  <si>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</si>
  <si>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</si>
  <si>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</si>
  <si>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</si>
  <si>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</si>
  <si>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</si>
  <si>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</si>
  <si>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</si>
  <si>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</si>
  <si>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</si>
  <si>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</si>
  <si>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</si>
  <si>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</si>
  <si>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</si>
  <si>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</si>
  <si>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</si>
  <si>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</si>
  <si>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</si>
  <si>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</si>
  <si>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</si>
  <si>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</si>
  <si>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</si>
  <si>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</si>
  <si>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</si>
  <si>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</si>
  <si>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</si>
  <si>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</si>
  <si>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</si>
  <si>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</si>
  <si>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</si>
  <si>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</si>
  <si>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благоустройство парка в д. Каменное</t>
  </si>
  <si>
    <t>1110262431</t>
  </si>
  <si>
    <t xml:space="preserve">              Расходы на благоустройство "Аллеи Славы" с. Завьялово</t>
  </si>
  <si>
    <t>1110262434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</si>
  <si>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</si>
  <si>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</si>
  <si>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</si>
  <si>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</si>
  <si>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</si>
  <si>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</si>
  <si>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</si>
  <si>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</si>
  <si>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</si>
  <si>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  Муниципальная программа "Формирование современной городской среды на территории Завьяловского района"</t>
  </si>
  <si>
    <t>1700000000</t>
  </si>
  <si>
    <t>170F000000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</si>
  <si>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</si>
  <si>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</si>
  <si>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</si>
  <si>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</si>
  <si>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</si>
  <si>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</si>
  <si>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</si>
  <si>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</si>
  <si>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</si>
  <si>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</si>
  <si>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</si>
  <si>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</si>
  <si>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</si>
  <si>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</si>
  <si>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</si>
  <si>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</si>
  <si>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</si>
  <si>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</si>
  <si>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</si>
  <si>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</si>
  <si>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</si>
  <si>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</si>
  <si>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>0200260321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</si>
  <si>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</si>
  <si>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</si>
  <si>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</si>
  <si>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</si>
  <si>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</si>
  <si>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</si>
  <si>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</si>
  <si>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</si>
  <si>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</si>
  <si>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</si>
  <si>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</si>
  <si>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</si>
  <si>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</si>
  <si>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</si>
  <si>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</si>
  <si>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</si>
  <si>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</si>
  <si>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</si>
  <si>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</si>
  <si>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</si>
  <si>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</si>
  <si>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</si>
  <si>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</si>
  <si>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</si>
  <si>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</si>
  <si>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</si>
  <si>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</si>
  <si>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</si>
  <si>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</si>
  <si>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</si>
  <si>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</si>
  <si>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</si>
  <si>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</si>
  <si>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</si>
  <si>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</si>
  <si>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</si>
  <si>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</si>
  <si>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</si>
  <si>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</si>
  <si>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</si>
  <si>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</si>
  <si>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</si>
  <si>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</si>
  <si>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</si>
  <si>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</si>
  <si>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</si>
  <si>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</si>
  <si>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</si>
  <si>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</si>
  <si>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</si>
  <si>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</si>
  <si>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</si>
  <si>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</si>
  <si>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</si>
  <si>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</si>
  <si>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</si>
  <si>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>281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</si>
  <si>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</si>
  <si>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</si>
  <si>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</si>
  <si>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</si>
  <si>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</si>
  <si>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</si>
  <si>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</si>
  <si>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</si>
  <si>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</si>
  <si>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</si>
  <si>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</si>
  <si>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</si>
  <si>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</si>
  <si>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</si>
  <si>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</si>
  <si>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</si>
  <si>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</si>
  <si>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</si>
  <si>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>1110160140</t>
  </si>
  <si>
    <t>111F000000</t>
  </si>
  <si>
    <t xml:space="preserve">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</si>
  <si>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</si>
  <si>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</si>
  <si>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</si>
  <si>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</si>
  <si>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</si>
  <si>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</si>
  <si>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</si>
  <si>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</si>
  <si>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</si>
  <si>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</si>
  <si>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</si>
  <si>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>0140360140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</si>
  <si>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</si>
  <si>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</si>
  <si>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</si>
  <si>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</si>
  <si>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</si>
  <si>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</si>
  <si>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</si>
  <si>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</si>
  <si>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</si>
  <si>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</si>
  <si>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</si>
  <si>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</si>
  <si>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</si>
  <si>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</si>
  <si>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</si>
  <si>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</si>
  <si>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</si>
  <si>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</si>
  <si>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</si>
  <si>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</si>
  <si>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</si>
  <si>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</si>
  <si>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</si>
  <si>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</si>
  <si>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</si>
  <si>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</si>
  <si>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</si>
  <si>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</si>
  <si>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</si>
  <si>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</si>
  <si>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</si>
  <si>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</si>
  <si>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</si>
  <si>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</si>
  <si>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</si>
  <si>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</si>
  <si>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</si>
  <si>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проведение капитального ремонта (ремонта), модернизации, реконструкции объектов муниципальной собственности</t>
  </si>
  <si>
    <t>0140360150</t>
  </si>
  <si>
    <t>0140360321</t>
  </si>
  <si>
    <t>0140360322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</si>
  <si>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</si>
  <si>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</si>
  <si>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</si>
  <si>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</si>
  <si>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</si>
  <si>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</si>
  <si>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</si>
  <si>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</si>
  <si>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</si>
  <si>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0140360180</t>
  </si>
  <si>
    <t>014E000000</t>
  </si>
  <si>
    <t xml:space="preserve">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</si>
  <si>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</si>
  <si>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</si>
  <si>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</si>
  <si>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</si>
  <si>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</si>
  <si>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</si>
  <si>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</si>
  <si>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</si>
  <si>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</si>
  <si>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</si>
  <si>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</si>
  <si>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</si>
  <si>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</si>
  <si>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</si>
  <si>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</si>
  <si>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</si>
  <si>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</si>
  <si>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</si>
  <si>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</si>
  <si>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</si>
  <si>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</si>
  <si>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</si>
  <si>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</si>
  <si>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</si>
  <si>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</si>
  <si>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</si>
  <si>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</si>
  <si>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</si>
  <si>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</si>
  <si>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</si>
  <si>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</si>
  <si>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</si>
  <si>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</si>
  <si>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</si>
  <si>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</si>
  <si>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</si>
  <si>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</si>
  <si>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</si>
  <si>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</si>
  <si>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</si>
  <si>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 xml:space="preserve">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</si>
  <si>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</si>
  <si>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</si>
  <si>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</si>
  <si>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Расходы на разработку проектно-сметной документации</t>
  </si>
  <si>
    <t>0140360170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</si>
  <si>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</si>
  <si>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</si>
  <si>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</si>
  <si>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</si>
  <si>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</si>
  <si>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</si>
  <si>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</si>
  <si>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</si>
  <si>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</si>
  <si>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</si>
  <si>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</si>
  <si>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</si>
  <si>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</si>
  <si>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</si>
  <si>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</si>
  <si>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</si>
  <si>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</si>
  <si>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</si>
  <si>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</si>
  <si>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</si>
  <si>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</si>
  <si>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</si>
  <si>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</si>
  <si>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</si>
  <si>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            Мероприятия в области имущественных и земельных отношений</t>
  </si>
  <si>
    <t>10002L5110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</si>
  <si>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</si>
  <si>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</si>
  <si>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</si>
  <si>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</si>
  <si>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</si>
  <si>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</si>
  <si>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</si>
  <si>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</si>
  <si>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</si>
  <si>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</si>
  <si>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</si>
  <si>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</si>
  <si>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0200260150</t>
  </si>
  <si>
    <t xml:space="preserve">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</si>
  <si>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0200260160</t>
  </si>
  <si>
    <t>0200260170</t>
  </si>
  <si>
    <t>0200260280</t>
  </si>
  <si>
    <t>0200260322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</si>
  <si>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</si>
  <si>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</si>
  <si>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</si>
  <si>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</si>
  <si>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0200360170</t>
  </si>
  <si>
    <t>0200360280</t>
  </si>
  <si>
    <t>0200360480</t>
  </si>
  <si>
    <t>0200366770</t>
  </si>
  <si>
    <t>0200460250</t>
  </si>
  <si>
    <t>020A000000</t>
  </si>
  <si>
    <t xml:space="preserve">              Государственная поддержка отрасли культуры</t>
  </si>
  <si>
    <t>020A255190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</si>
  <si>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</si>
  <si>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</si>
  <si>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</si>
  <si>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</si>
  <si>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</si>
  <si>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</si>
  <si>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</si>
  <si>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</si>
  <si>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</si>
  <si>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</si>
  <si>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</si>
  <si>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</si>
  <si>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</si>
  <si>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</si>
  <si>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</si>
  <si>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</si>
  <si>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</si>
  <si>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</si>
  <si>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</si>
  <si>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</si>
  <si>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>0400160170</t>
  </si>
  <si>
    <t xml:space="preserve">                Субсидии автономным учреждениям на иные цели</t>
  </si>
  <si>
    <t>622</t>
  </si>
  <si>
    <t>0400160280</t>
  </si>
  <si>
    <t>0400160322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</si>
  <si>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</si>
  <si>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</si>
  <si>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</si>
  <si>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</si>
  <si>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</si>
  <si>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</si>
  <si>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</si>
  <si>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</si>
  <si>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</si>
  <si>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</si>
  <si>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</si>
  <si>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</si>
  <si>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</si>
  <si>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>1110260150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</si>
  <si>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</si>
  <si>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</si>
  <si>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</si>
  <si>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</si>
  <si>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</si>
  <si>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</si>
  <si>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</si>
  <si>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</si>
  <si>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</si>
  <si>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</si>
  <si>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</si>
  <si>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Ведомственная структура расходов бюджета муниципального образования "Муниципальный округ Завьяловский район Удмуртской Республики" на 2024 год</t>
  </si>
  <si>
    <t>тыс.руб.</t>
  </si>
  <si>
    <t>Название</t>
  </si>
  <si>
    <t>Глава</t>
  </si>
  <si>
    <t>Раздел/  подраздел</t>
  </si>
  <si>
    <t>Целевая статья</t>
  </si>
  <si>
    <t>Вид расходов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</si>
  <si>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</si>
  <si>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Национальный проект «Культура»</t>
  </si>
  <si>
    <t>Национальный проект «Демография»</t>
  </si>
  <si>
    <t>Национальный проект «Образование»</t>
  </si>
  <si>
    <t>Национальный проект «Жилье и городская среда»</t>
  </si>
  <si>
    <t>Национальный проект «Безопасные и качественные автомобильные дороги»</t>
  </si>
  <si>
    <t>ИТОГО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</si>
  <si>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</t>
  </si>
  <si>
    <t>Утвержденная сумма на 2024 год</t>
  </si>
  <si>
    <t>поправки   (+/-)</t>
  </si>
  <si>
    <t>Уточненная сумма на 2024 год</t>
  </si>
  <si>
    <t>Изменения в приложение № 5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</si>
  <si>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Расходы по отлову и содержанию безнадзорных животных</t>
  </si>
  <si>
    <t>1320405400</t>
  </si>
  <si>
    <t>Прочая закупка товаров, работ и услуг</t>
  </si>
  <si>
    <t>9901004510</t>
  </si>
  <si>
    <t/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</si>
  <si>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</si>
  <si>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Национальная оборона</t>
  </si>
  <si>
    <t>Мобилизационная и вневойсковая подготовка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</si>
  <si>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</si>
  <si>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</si>
  <si>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0200</t>
  </si>
  <si>
    <t>0203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</si>
  <si>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</si>
  <si>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</si>
  <si>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</si>
  <si>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</si>
  <si>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>0405</t>
  </si>
  <si>
    <t>Сельское хозяйство и рыболовство</t>
  </si>
  <si>
    <t>Муниципальная программа "Развитие агропромышленного комплекса Завьяловского района"</t>
  </si>
  <si>
    <t>Подпрограмма "Развитие сельскохозяйственной отрасли Завьяловского района"</t>
  </si>
  <si>
    <t>Мероприятия  направленные на развитие агропромышленного комплекса Завьяловского района</t>
  </si>
  <si>
    <t>0810100000</t>
  </si>
  <si>
    <t>0810109020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</si>
  <si>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</si>
  <si>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Коммунальное хозяйство</t>
  </si>
  <si>
    <t>Муниципальная программа Содержание и развитие муниципального хозяйства Завьяловского района</t>
  </si>
  <si>
    <t>Подпрограмма "Содержание и развитие коммунальной инфраструктуры Завьяловского района"</t>
  </si>
  <si>
    <t>Содержание и развитие объектов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</si>
  <si>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</si>
  <si>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</si>
  <si>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1110200000</t>
  </si>
  <si>
    <t>1110200820</t>
  </si>
  <si>
    <t>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</si>
  <si>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</si>
  <si>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>Подпрограмма "Энергосбережение и повышение энергетической эффективности Завьяловского района"</t>
  </si>
  <si>
    <t>Развитие системы энергосбережения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</si>
  <si>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</si>
  <si>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1130100000</t>
  </si>
  <si>
    <t>1130105770</t>
  </si>
  <si>
    <t>Субсидии на мероприятия по стимулированию программ развития жилищного строительства</t>
  </si>
  <si>
    <t>111F150210</t>
  </si>
  <si>
    <t>Создание новых мест в общеобразовательных организациях, расположенных в сельской местности и поселках городского типа</t>
  </si>
  <si>
    <t>Расходы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</t>
  </si>
  <si>
    <t>014E100000</t>
  </si>
  <si>
    <t>014E123050</t>
  </si>
  <si>
    <t>Оздоровление и отдых детей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</si>
  <si>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</si>
  <si>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Пособия, компенсации и иные социальные выплаты гражданам, кроме публичных нормативных обязательств</t>
  </si>
  <si>
    <t>0120205230</t>
  </si>
  <si>
    <t>0120200000</t>
  </si>
  <si>
    <t>Молодежная политика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</si>
  <si>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</si>
  <si>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Субсидии бюджетным учреждениям на иные цели</t>
  </si>
  <si>
    <t>0110209090</t>
  </si>
  <si>
    <t>0110200000</t>
  </si>
  <si>
    <t>Предоставление общего образования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</si>
  <si>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</si>
  <si>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</si>
  <si>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>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</si>
  <si>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</si>
  <si>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</si>
  <si>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Мероприятия в области поддержки и развития коммунального хозяйства</t>
  </si>
  <si>
    <t>Закупка товаров, работ, услуг в целях капитального ремонта государственного (муниципального) имущества</t>
  </si>
  <si>
    <t>1110201440</t>
  </si>
  <si>
    <t>243</t>
  </si>
  <si>
    <t>0150Д06130</t>
  </si>
  <si>
    <t>020А155191</t>
  </si>
  <si>
    <t>Муниципальная программа Реализация молодежной политики в Завьяловском районе</t>
  </si>
  <si>
    <t>030E854120</t>
  </si>
  <si>
    <t>Приложение № 2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</si>
  <si>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</si>
  <si>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1120Д01380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</si>
  <si>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</si>
  <si>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от 20.12.2023 № 525</t>
  </si>
  <si>
    <t>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</si>
  <si>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Софинансирование реализации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</si>
  <si>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11301S5770</t>
  </si>
  <si>
    <t>Софинансирование мероприятий в области поддержки и развития коммунального хозяйства</t>
  </si>
  <si>
    <t>11102S1440</t>
  </si>
  <si>
    <t>Благоустройство</t>
  </si>
  <si>
    <t>11102S0820</t>
  </si>
  <si>
    <t>Софинансирование капитальных вложений в объекты государственной (муниципальной) собственности</t>
  </si>
  <si>
    <t>014E1S3050</t>
  </si>
  <si>
    <t>Софинансирование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</si>
  <si>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01202S5230</t>
  </si>
  <si>
    <t>Софинансирование организации отдыха. оздоровления и занятости детей. подростков и молодежи за счет средств Удмуртской Республики</t>
  </si>
  <si>
    <t>МБТ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</si>
  <si>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</si>
  <si>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остаток дор фонд</t>
  </si>
  <si>
    <t>остаток самообл 4 кв + возвр жителям</t>
  </si>
  <si>
    <t>остаток (восстановл от 37,1)</t>
  </si>
  <si>
    <t>остаток (КЧС (вода, КНС, теплотрасса)</t>
  </si>
  <si>
    <t xml:space="preserve">        Расходы на проведение капитального ремонта (ремонта), модернизации, реконструкции объектов муниципальной собственности</t>
  </si>
  <si>
    <t>остаток (ремонт баклаборатории+техприс)</t>
  </si>
  <si>
    <t>остаток (ЦОБ)</t>
  </si>
  <si>
    <t>остаток (мостик и тротуар Октябрьский)</t>
  </si>
  <si>
    <t>остаток (ремонт Подшиваловской СОШ)</t>
  </si>
  <si>
    <t>Расходы на укрепление материально-технической базы</t>
  </si>
  <si>
    <t>остаток (ЦОБ оборудование)</t>
  </si>
  <si>
    <t>остаток (650,0 ПСД о ГТС; 189,0 ремонт ГТС р. Вожойка)</t>
  </si>
  <si>
    <t>остатки (плата за негатив воз на окр среду)</t>
  </si>
  <si>
    <t>остатки (Ягул СОШ, Пычан СОШ авт надзор и ПСД)</t>
  </si>
  <si>
    <t>Расходы на строительство объектов муниципальной собственности</t>
  </si>
  <si>
    <t>остаток (авт надзор очист сооруж Берша)</t>
  </si>
  <si>
    <t>1110260170</t>
  </si>
  <si>
    <t>Расходы на разработку проектно-сметной документации</t>
  </si>
  <si>
    <t>Дошкольное образование</t>
  </si>
  <si>
    <t>остаток (ДОУ Юськи)</t>
  </si>
  <si>
    <t>остатки (ПСД КНС Шаберды, Завьялово, Пычанки, Октябрьский, Н Казмаска, Первомайский</t>
  </si>
  <si>
    <t>остаток (авт надзор дорога Берша</t>
  </si>
  <si>
    <t>Всего поправок</t>
  </si>
  <si>
    <t>Безвозмездные</t>
  </si>
  <si>
    <t>Бюджет р-на</t>
  </si>
  <si>
    <t>дот на сбал-ть</t>
  </si>
  <si>
    <t>остатки 2023</t>
  </si>
  <si>
    <t>111F367484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</si>
  <si>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</si>
  <si>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остаток (ремонт ДОУ Подшивал)</t>
  </si>
  <si>
    <t xml:space="preserve">остаток (возврат на оборудование Завьял СОШ </t>
  </si>
  <si>
    <t>остаток (20,0 восстановл от 37,1)</t>
  </si>
  <si>
    <t>остаток (23,4 повыш окладов)</t>
  </si>
  <si>
    <t>Приложение № 3</t>
  </si>
  <si>
    <t>Мероприятия, направленные на раннее выявление детского и семейного неблагополучия</t>
  </si>
  <si>
    <t>0610100000</t>
  </si>
  <si>
    <t>Организация обеспечения жильем льготных категорий граждан</t>
  </si>
  <si>
    <t>0620400000</t>
  </si>
  <si>
    <t>Обеспечение деятельности Администрации</t>
  </si>
  <si>
    <t>1410700000</t>
  </si>
  <si>
    <t>Осуществление переданных государственных полномочий на государственную регистрации актов гражданского состояния</t>
  </si>
  <si>
    <t>1411300000</t>
  </si>
  <si>
    <t>Нормативно-методическое обеспечение и организация бюджетного процесса</t>
  </si>
  <si>
    <t>0900100000</t>
  </si>
  <si>
    <t>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«Завьяловский район», обеспечение условий для их результативной профессиональной деятельности</t>
  </si>
  <si>
    <t>1410100000</t>
  </si>
  <si>
    <t>Обеспечение деятельности муниципальных учреждений</t>
  </si>
  <si>
    <t>1410600000</t>
  </si>
  <si>
    <t>Поддержка и создание условий для деятельности общественных организаций</t>
  </si>
  <si>
    <t>1420100000</t>
  </si>
  <si>
    <t>Повышение эффективности работы в области обеспечения безопасности жизнедеятельности населения, обеспечение защиты информации и режима секретности</t>
  </si>
  <si>
    <t>1320200000</t>
  </si>
  <si>
    <t>Информационно-аналитическая работа по профилактике терроризма и экстремизма</t>
  </si>
  <si>
    <t>1600100000</t>
  </si>
  <si>
    <t>Обеспечение деятельности МКУ Завьяловский центр обеспечения безопасности</t>
  </si>
  <si>
    <t>1320300000</t>
  </si>
  <si>
    <t>Обеспечение общественного порядка</t>
  </si>
  <si>
    <t>1310100000</t>
  </si>
  <si>
    <t>Обеспечение экологической безопасности населения</t>
  </si>
  <si>
    <t>1320400000</t>
  </si>
  <si>
    <t>Развитие и содержание дорожной сети на территории Завьяловского района</t>
  </si>
  <si>
    <t>1120200000</t>
  </si>
  <si>
    <t>Формирование инвестиционно привлекательного имиджа МО «Завьяловский район»</t>
  </si>
  <si>
    <t>0700500000</t>
  </si>
  <si>
    <t>Организация и проведение аукциона на право заключения договора на размещение нестационарного торгового объекта</t>
  </si>
  <si>
    <t>0700700000</t>
  </si>
  <si>
    <t>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</si>
  <si>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</si>
  <si>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</si>
  <si>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</si>
  <si>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>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</si>
  <si>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</si>
  <si>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>Соблюдение работодателями Завьяловского района требований трудового законодательствами</t>
  </si>
  <si>
    <t>1430200000</t>
  </si>
  <si>
    <t>Софинансирование мероприятий, направленных на благоустройство сельских территории в рамках ведомственного проекта "Благоустройство сельских территории"  направления (подпрограммы) "Создание и развитие инфраструктуры на сельских территориях" государственной программы Российской Федерации "Комплексное развитие сельских территорий"</t>
  </si>
  <si>
    <t>0820200000</t>
  </si>
  <si>
    <t>Субсидии на реализацию программ формирования современной городской среды</t>
  </si>
  <si>
    <t>170F200000</t>
  </si>
  <si>
    <t>Развитие системы профилактики неинфекционных, социально-значимых заболеваний и формирование здорового образа жизни</t>
  </si>
  <si>
    <t>0500100000</t>
  </si>
  <si>
    <t>Профилактика инфекционных заболеваний, включая иммунопрофилактику</t>
  </si>
  <si>
    <t>0500200000</t>
  </si>
  <si>
    <t>Совершенствование антинаркотической деятельности</t>
  </si>
  <si>
    <t>1500100000</t>
  </si>
  <si>
    <t>Лечебная и реабилитационная помощь наркозависимым лицам</t>
  </si>
  <si>
    <t>1500300000</t>
  </si>
  <si>
    <t>Публичные нормативные обязательства</t>
  </si>
  <si>
    <t>1410800000</t>
  </si>
  <si>
    <t>Мероприятия, направленные на ранее выявление детского и семейного неблагополучия</t>
  </si>
  <si>
    <t>0620100000</t>
  </si>
  <si>
    <t>Оказание адресной социальной помощи</t>
  </si>
  <si>
    <t>0620200000</t>
  </si>
  <si>
    <t>Организация и проведение мероприятий для социально незащищенных слоев населения</t>
  </si>
  <si>
    <t>0620300000</t>
  </si>
  <si>
    <t>Обеспечение условий для развития физической культуры и массового спорта</t>
  </si>
  <si>
    <t>0400100000</t>
  </si>
  <si>
    <t>Реализация установленных полномочий (функций) в сфере муниципального хозяйства</t>
  </si>
  <si>
    <t>1110100000</t>
  </si>
  <si>
    <t>1110300000</t>
  </si>
  <si>
    <t>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</si>
  <si>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</si>
  <si>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Создание условий для реализации управления муниципальными финансами</t>
  </si>
  <si>
    <t>0900500000</t>
  </si>
  <si>
    <t>Повышение эффективности бюджетных расходов и повышение качества управления муниципальными финансами</t>
  </si>
  <si>
    <t>0900600000</t>
  </si>
  <si>
    <t>Управление муниципальным долгом</t>
  </si>
  <si>
    <t>0900300000</t>
  </si>
  <si>
    <t>Обеспечение деятельности службы материально-технического обеспечения</t>
  </si>
  <si>
    <t>0140200000</t>
  </si>
  <si>
    <t>Предоставление дошкольного образования</t>
  </si>
  <si>
    <t>0110100000</t>
  </si>
  <si>
    <t>Социальная поддержка педагогических работников</t>
  </si>
  <si>
    <t>0130100000</t>
  </si>
  <si>
    <t>Реализация установленных полномочий (функций) в сфере образования</t>
  </si>
  <si>
    <t>0140100000</t>
  </si>
  <si>
    <t>Реализация национального проекта "Образование"</t>
  </si>
  <si>
    <t>0110900000</t>
  </si>
  <si>
    <t>Организация детского и школьного питания</t>
  </si>
  <si>
    <t>0150100000</t>
  </si>
  <si>
    <t>Предоставление дополнительного образования</t>
  </si>
  <si>
    <t>0120100000</t>
  </si>
  <si>
    <t>Разработка и внедрение системы независимой оценки качества на уровне образовательных организаций</t>
  </si>
  <si>
    <t>0110600000</t>
  </si>
  <si>
    <t>Реализация мер, направленных на популяризацию роли предпринимательства</t>
  </si>
  <si>
    <t>0700200000</t>
  </si>
  <si>
    <t>Материальная поддержка семей с детьми дошкольного возраста</t>
  </si>
  <si>
    <t>0110300000</t>
  </si>
  <si>
    <t>Реализация установленных полномочий (функций) в сфере имущественных и земельных отношений</t>
  </si>
  <si>
    <t>1000100000</t>
  </si>
  <si>
    <t>Мероприятия в области имущественных и земельных отношений</t>
  </si>
  <si>
    <t>1000200000</t>
  </si>
  <si>
    <t>Оказание муниципальными учреждениями муниципальных услуг, выполнение работ, финансовое обеспечение деятельности муниципальных</t>
  </si>
  <si>
    <t>1000300000</t>
  </si>
  <si>
    <t>Мероприятия направленные на реализацию молодежной политики в муниципальном образовании «Завьяловский район»</t>
  </si>
  <si>
    <t>0300100000</t>
  </si>
  <si>
    <t>Содействие в организации временного трудоустройства несовершеннолетних граждан в возрастеот 14 до 18 лет в свободное от учебы время</t>
  </si>
  <si>
    <t>0300200000</t>
  </si>
  <si>
    <t>Осуществление библиотечного обслуживания населения</t>
  </si>
  <si>
    <t>0200100000</t>
  </si>
  <si>
    <t>Организация досуга и развитие народного творчества</t>
  </si>
  <si>
    <t>0200200000</t>
  </si>
  <si>
    <t>Организация деятельности музейного дела</t>
  </si>
  <si>
    <t>0200300000</t>
  </si>
  <si>
    <t>Реализация установленных полномочий муниципального образования (функций) в культуре</t>
  </si>
  <si>
    <t>0200400000</t>
  </si>
  <si>
    <t>Оказание поддержки субъектам малого и среднего предпринимательства</t>
  </si>
  <si>
    <t>0700100000</t>
  </si>
  <si>
    <t>Повышение предпринимательской активности</t>
  </si>
  <si>
    <t>0700300000</t>
  </si>
  <si>
    <t>Реализация установленных полномочий в сфере архивного дела Администрацией Завьяловского района</t>
  </si>
  <si>
    <t>1410900000</t>
  </si>
  <si>
    <t>Профилактика и раннее выявление незаконного потребления наркотиков среди населения</t>
  </si>
  <si>
    <t>1500200000</t>
  </si>
  <si>
    <t>Практическая работа по профилактике терроризма и экстремизма</t>
  </si>
  <si>
    <t>1600200000</t>
  </si>
  <si>
    <t>Государственная поддержка отрасли культуры</t>
  </si>
  <si>
    <t>020А155190</t>
  </si>
  <si>
    <t>остаток 1160,0 (форма спортсменам)</t>
  </si>
  <si>
    <t>на форму спортсменам</t>
  </si>
  <si>
    <t>Муниципальная программа Управление муниципальными финансами в Завьяловском районе</t>
  </si>
  <si>
    <t>Расходы на содержание аппарата территориальных органов Администрации</t>
  </si>
  <si>
    <t>0900660031</t>
  </si>
  <si>
    <t>Расходы на проведение мероприятий по ликвидации последствий от чрезвычайных ситуаций (по протоколу КЧС)</t>
  </si>
  <si>
    <t>1110262160</t>
  </si>
  <si>
    <t>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</si>
  <si>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0900660090</t>
  </si>
  <si>
    <t>Расходы на содержание имущества казны</t>
  </si>
  <si>
    <t>Закупка энергетических ресурсов</t>
  </si>
  <si>
    <t>от 31.01.2024 № 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</si>
</sst>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167">
    <xf numFmtId="0" fontId="0" fillId="0" borderId="0" xfId="0"/>
    <xf numFmtId="0" fontId="0" fillId="0" borderId="0" xfId="0" applyProtection="1">
      <protection locked="0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5" fillId="0" borderId="1" xfId="1" applyNumberFormat="1" applyFont="1" applyFill="1" applyProtection="1">
      <alignment wrapText="1"/>
    </xf>
    <xf numFmtId="0" fontId="7" fillId="0" borderId="1" xfId="3" applyNumberFormat="1" applyFont="1" applyFill="1" applyProtection="1">
      <alignment horizontal="center"/>
    </xf>
    <xf numFmtId="0" fontId="7" fillId="0" borderId="1" xfId="3" applyFont="1" applyFill="1">
      <alignment horizontal="center"/>
    </xf>
    <xf numFmtId="0" fontId="5" fillId="0" borderId="1" xfId="4" applyNumberFormat="1" applyFont="1" applyFill="1" applyProtection="1">
      <alignment horizontal="right"/>
    </xf>
    <xf numFmtId="0" fontId="5" fillId="0" borderId="1" xfId="4" applyFont="1" applyFill="1">
      <alignment horizontal="right"/>
    </xf>
    <xf numFmtId="0" fontId="5" fillId="0" borderId="1" xfId="1" applyFont="1" applyFill="1" applyAlignment="1"/>
    <xf numFmtId="0" fontId="5" fillId="0" borderId="1" xfId="2" applyNumberFormat="1" applyFont="1" applyFill="1" applyAlignment="1" applyProtection="1"/>
    <xf numFmtId="49" fontId="9" fillId="0" borderId="4" xfId="26" applyNumberFormat="1" applyFont="1" applyBorder="1" applyAlignment="1">
      <alignment horizontal="center" vertical="center" wrapText="1"/>
    </xf>
    <xf numFmtId="0" fontId="8" fillId="0" borderId="2" xfId="5" applyNumberFormat="1" applyFont="1" applyAlignment="1" applyProtection="1">
      <alignment horizontal="center" vertical="center" textRotation="90" wrapText="1"/>
    </xf>
    <xf numFmtId="164" fontId="10" fillId="6" borderId="7" xfId="11" applyNumberFormat="1" applyFont="1" applyFill="1" applyBorder="1" applyProtection="1">
      <alignment horizontal="right" vertical="top" shrinkToFit="1"/>
    </xf>
    <xf numFmtId="0" fontId="4" fillId="0" borderId="0" xfId="0" applyFont="1" applyProtection="1">
      <protection locked="0"/>
    </xf>
    <xf numFmtId="164" fontId="8" fillId="5" borderId="9" xfId="8" applyNumberFormat="1" applyFont="1" applyFill="1" applyBorder="1" applyAlignment="1" applyProtection="1">
      <alignment shrinkToFit="1"/>
    </xf>
    <xf numFmtId="164" fontId="12" fillId="6" borderId="4" xfId="0" applyNumberFormat="1" applyFont="1" applyFill="1" applyBorder="1" applyProtection="1">
      <protection locked="0"/>
    </xf>
    <xf numFmtId="164" fontId="8" fillId="0" borderId="2" xfId="5" applyNumberFormat="1" applyFont="1" applyFill="1" applyAlignment="1" applyProtection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Protection="1">
      <protection locked="0"/>
    </xf>
    <xf numFmtId="164" fontId="5" fillId="0" borderId="1" xfId="1" applyNumberFormat="1" applyFont="1" applyFill="1" applyAlignment="1"/>
    <xf numFmtId="164" fontId="9" fillId="0" borderId="4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Protection="1">
      <protection locked="0"/>
    </xf>
    <xf numFmtId="164" fontId="0" fillId="0" borderId="0" xfId="0" applyNumberFormat="1" applyProtection="1">
      <protection locked="0"/>
    </xf>
    <xf numFmtId="49" fontId="11" fillId="0" borderId="4" xfId="0" quotePrefix="1" applyNumberFormat="1" applyFont="1" applyBorder="1" applyAlignment="1">
      <alignment horizontal="center" wrapText="1"/>
    </xf>
    <xf numFmtId="2" fontId="8" fillId="0" borderId="4" xfId="8" applyNumberFormat="1" applyFont="1" applyFill="1" applyBorder="1" applyAlignment="1" applyProtection="1">
      <alignment horizontal="right" shrinkToFit="1"/>
    </xf>
    <xf numFmtId="164" fontId="9" fillId="0" borderId="4" xfId="0" applyNumberFormat="1" applyFont="1" applyFill="1" applyBorder="1" applyAlignment="1" applyProtection="1">
      <protection locked="0"/>
    </xf>
    <xf numFmtId="0" fontId="15" fillId="0" borderId="0" xfId="0" applyFont="1" applyProtection="1">
      <protection locked="0"/>
    </xf>
    <xf numFmtId="164" fontId="11" fillId="9" borderId="4" xfId="0" applyNumberFormat="1" applyFont="1" applyFill="1" applyBorder="1" applyAlignment="1" applyProtection="1">
      <protection locked="0"/>
    </xf>
    <xf numFmtId="49" fontId="9" fillId="0" borderId="4" xfId="0" quotePrefix="1" applyNumberFormat="1" applyFont="1" applyBorder="1" applyAlignment="1">
      <alignment vertical="top" wrapText="1"/>
    </xf>
    <xf numFmtId="49" fontId="11" fillId="0" borderId="4" xfId="0" quotePrefix="1" applyNumberFormat="1" applyFont="1" applyBorder="1" applyAlignment="1">
      <alignment vertical="top" wrapText="1"/>
    </xf>
    <xf numFmtId="164" fontId="11" fillId="0" borderId="4" xfId="0" applyNumberFormat="1" applyFont="1" applyFill="1" applyBorder="1" applyAlignme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6" fillId="0" borderId="0" xfId="0" applyFont="1" applyFill="1" applyAlignment="1" applyProtection="1">
      <alignment horizontal="right"/>
      <protection locked="0"/>
    </xf>
    <xf numFmtId="0" fontId="18" fillId="0" borderId="0" xfId="0" applyFont="1" applyAlignment="1" applyProtection="1">
      <alignment wrapText="1"/>
      <protection locked="0"/>
    </xf>
    <xf numFmtId="164" fontId="8" fillId="5" borderId="13" xfId="8" applyNumberFormat="1" applyFont="1" applyFill="1" applyBorder="1" applyAlignment="1" applyProtection="1">
      <alignment shrinkToFit="1"/>
    </xf>
    <xf numFmtId="0" fontId="6" fillId="0" borderId="0" xfId="0" applyFont="1" applyFill="1" applyAlignment="1" applyProtection="1">
      <alignment vertical="top"/>
      <protection locked="0"/>
    </xf>
    <xf numFmtId="0" fontId="5" fillId="0" borderId="1" xfId="1" applyFont="1" applyFill="1" applyAlignment="1">
      <alignment vertical="top" wrapText="1"/>
    </xf>
    <xf numFmtId="0" fontId="7" fillId="0" borderId="1" xfId="3" applyFont="1" applyFill="1" applyAlignment="1">
      <alignment horizontal="center" vertical="top"/>
    </xf>
    <xf numFmtId="0" fontId="5" fillId="0" borderId="1" xfId="4" applyFont="1" applyFill="1" applyAlignment="1">
      <alignment horizontal="right" vertical="top"/>
    </xf>
    <xf numFmtId="1" fontId="8" fillId="5" borderId="2" xfId="7" applyNumberFormat="1" applyFont="1" applyFill="1" applyAlignment="1" applyProtection="1">
      <alignment horizontal="center" vertical="top" shrinkToFit="1"/>
    </xf>
    <xf numFmtId="1" fontId="8" fillId="0" borderId="2" xfId="7" applyNumberFormat="1" applyFont="1" applyFill="1" applyAlignment="1" applyProtection="1">
      <alignment horizontal="center" vertical="top" shrinkToFit="1"/>
    </xf>
    <xf numFmtId="1" fontId="5" fillId="0" borderId="2" xfId="7" applyNumberFormat="1" applyFont="1" applyFill="1" applyAlignment="1" applyProtection="1">
      <alignment horizontal="center" vertical="top" shrinkToFit="1"/>
    </xf>
    <xf numFmtId="49" fontId="9" fillId="0" borderId="4" xfId="0" quotePrefix="1" applyNumberFormat="1" applyFont="1" applyBorder="1" applyAlignment="1">
      <alignment horizontal="center" vertical="top" wrapText="1"/>
    </xf>
    <xf numFmtId="1" fontId="8" fillId="0" borderId="6" xfId="7" applyNumberFormat="1" applyFont="1" applyFill="1" applyBorder="1" applyAlignment="1" applyProtection="1">
      <alignment horizontal="center" vertical="top" shrinkToFit="1"/>
    </xf>
    <xf numFmtId="1" fontId="5" fillId="0" borderId="4" xfId="7" applyNumberFormat="1" applyFont="1" applyFill="1" applyBorder="1" applyAlignment="1" applyProtection="1">
      <alignment horizontal="center" vertical="top" shrinkToFit="1"/>
    </xf>
    <xf numFmtId="1" fontId="8" fillId="0" borderId="12" xfId="7" applyNumberFormat="1" applyFont="1" applyFill="1" applyBorder="1" applyAlignment="1" applyProtection="1">
      <alignment horizontal="center" vertical="top" shrinkToFit="1"/>
    </xf>
    <xf numFmtId="1" fontId="5" fillId="0" borderId="6" xfId="7" applyNumberFormat="1" applyFont="1" applyFill="1" applyBorder="1" applyAlignment="1" applyProtection="1">
      <alignment horizontal="center" vertical="top" shrinkToFit="1"/>
    </xf>
    <xf numFmtId="2" fontId="9" fillId="0" borderId="4" xfId="0" quotePrefix="1" applyNumberFormat="1" applyFont="1" applyBorder="1" applyAlignment="1">
      <alignment horizontal="center" vertical="top" wrapText="1"/>
    </xf>
    <xf numFmtId="49" fontId="13" fillId="7" borderId="4" xfId="0" applyNumberFormat="1" applyFont="1" applyFill="1" applyBorder="1" applyAlignment="1">
      <alignment horizontal="center" vertical="top"/>
    </xf>
    <xf numFmtId="49" fontId="11" fillId="0" borderId="4" xfId="0" quotePrefix="1" applyNumberFormat="1" applyFont="1" applyBorder="1" applyAlignment="1">
      <alignment horizontal="center" vertical="top" wrapText="1"/>
    </xf>
    <xf numFmtId="1" fontId="5" fillId="0" borderId="17" xfId="7" applyNumberFormat="1" applyFont="1" applyFill="1" applyBorder="1" applyAlignment="1" applyProtection="1">
      <alignment horizontal="center" vertical="top" shrinkToFit="1"/>
    </xf>
    <xf numFmtId="49" fontId="14" fillId="7" borderId="4" xfId="0" applyNumberFormat="1" applyFont="1" applyFill="1" applyBorder="1" applyAlignment="1">
      <alignment horizontal="center" vertical="top"/>
    </xf>
    <xf numFmtId="49" fontId="14" fillId="7" borderId="11" xfId="0" applyNumberFormat="1" applyFont="1" applyFill="1" applyBorder="1" applyAlignment="1">
      <alignment horizontal="center" vertical="top"/>
    </xf>
    <xf numFmtId="1" fontId="8" fillId="5" borderId="12" xfId="7" applyNumberFormat="1" applyFont="1" applyFill="1" applyBorder="1" applyAlignment="1" applyProtection="1">
      <alignment horizontal="center" vertical="top" shrinkToFit="1"/>
    </xf>
    <xf numFmtId="1" fontId="9" fillId="0" borderId="2" xfId="7" applyNumberFormat="1" applyFont="1" applyFill="1" applyAlignment="1" applyProtection="1">
      <alignment horizontal="center" vertical="top" shrinkToFit="1"/>
    </xf>
    <xf numFmtId="49" fontId="9" fillId="7" borderId="4" xfId="0" quotePrefix="1" applyNumberFormat="1" applyFont="1" applyFill="1" applyBorder="1" applyAlignment="1">
      <alignment horizontal="center" vertical="top" wrapText="1"/>
    </xf>
    <xf numFmtId="49" fontId="9" fillId="0" borderId="4" xfId="0" quotePrefix="1" applyNumberFormat="1" applyFont="1" applyFill="1" applyBorder="1" applyAlignment="1">
      <alignment horizontal="center" vertical="top" wrapText="1"/>
    </xf>
    <xf numFmtId="1" fontId="8" fillId="0" borderId="4" xfId="7" applyNumberFormat="1" applyFont="1" applyFill="1" applyBorder="1" applyAlignment="1" applyProtection="1">
      <alignment horizontal="center" vertical="top" shrinkToFit="1"/>
    </xf>
    <xf numFmtId="49" fontId="11" fillId="0" borderId="11" xfId="0" quotePrefix="1" applyNumberFormat="1" applyFont="1" applyFill="1" applyBorder="1" applyAlignment="1">
      <alignment horizontal="center" vertical="top" wrapText="1"/>
    </xf>
    <xf numFmtId="49" fontId="9" fillId="0" borderId="11" xfId="0" quotePrefix="1" applyNumberFormat="1" applyFont="1" applyFill="1" applyBorder="1" applyAlignment="1">
      <alignment horizontal="center" vertical="top" wrapText="1"/>
    </xf>
    <xf numFmtId="49" fontId="11" fillId="0" borderId="4" xfId="0" quotePrefix="1" applyNumberFormat="1" applyFont="1" applyFill="1" applyBorder="1" applyAlignment="1">
      <alignment horizontal="center" vertical="top" wrapText="1"/>
    </xf>
    <xf numFmtId="0" fontId="5" fillId="0" borderId="1" xfId="2" applyNumberFormat="1" applyFont="1" applyFill="1" applyAlignment="1" applyProtection="1">
      <alignment vertical="top"/>
    </xf>
    <xf numFmtId="0" fontId="5" fillId="0" borderId="1" xfId="1" applyFont="1" applyFill="1" applyAlignment="1">
      <alignment vertical="top"/>
    </xf>
    <xf numFmtId="2" fontId="11" fillId="0" borderId="4" xfId="0" quotePrefix="1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/>
    </xf>
    <xf numFmtId="49" fontId="14" fillId="0" borderId="4" xfId="0" applyNumberFormat="1" applyFont="1" applyFill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/>
    </xf>
    <xf numFmtId="49" fontId="11" fillId="0" borderId="4" xfId="0" applyNumberFormat="1" applyFont="1" applyBorder="1" applyAlignment="1">
      <alignment horizontal="center" vertical="top"/>
    </xf>
    <xf numFmtId="49" fontId="14" fillId="0" borderId="11" xfId="0" applyNumberFormat="1" applyFont="1" applyFill="1" applyBorder="1" applyAlignment="1">
      <alignment horizontal="center" vertical="top"/>
    </xf>
    <xf numFmtId="2" fontId="8" fillId="0" borderId="4" xfId="7" applyNumberFormat="1" applyFont="1" applyFill="1" applyBorder="1" applyAlignment="1" applyProtection="1">
      <alignment horizontal="center" vertical="top" shrinkToFit="1"/>
    </xf>
    <xf numFmtId="2" fontId="5" fillId="0" borderId="4" xfId="7" applyNumberFormat="1" applyFont="1" applyFill="1" applyBorder="1" applyAlignment="1" applyProtection="1">
      <alignment horizontal="center" vertical="top" shrinkToFit="1"/>
    </xf>
    <xf numFmtId="49" fontId="8" fillId="0" borderId="2" xfId="7" applyNumberFormat="1" applyFont="1" applyFill="1" applyAlignment="1" applyProtection="1">
      <alignment horizontal="center" vertical="top" shrinkToFit="1"/>
    </xf>
    <xf numFmtId="49" fontId="5" fillId="0" borderId="2" xfId="7" applyNumberFormat="1" applyFont="1" applyFill="1" applyAlignment="1" applyProtection="1">
      <alignment horizontal="center" vertical="top" shrinkToFit="1"/>
    </xf>
    <xf numFmtId="49" fontId="8" fillId="0" borderId="4" xfId="7" applyNumberFormat="1" applyFont="1" applyFill="1" applyBorder="1" applyAlignment="1" applyProtection="1">
      <alignment horizontal="center" vertical="top" shrinkToFit="1"/>
    </xf>
    <xf numFmtId="49" fontId="8" fillId="0" borderId="16" xfId="7" applyNumberFormat="1" applyFont="1" applyFill="1" applyBorder="1" applyAlignment="1" applyProtection="1">
      <alignment horizontal="center" vertical="top" shrinkToFit="1"/>
    </xf>
    <xf numFmtId="49" fontId="5" fillId="0" borderId="4" xfId="7" applyNumberFormat="1" applyFont="1" applyFill="1" applyBorder="1" applyAlignment="1" applyProtection="1">
      <alignment horizontal="center" vertical="top" shrinkToFit="1"/>
    </xf>
    <xf numFmtId="49" fontId="5" fillId="0" borderId="6" xfId="7" applyNumberFormat="1" applyFont="1" applyFill="1" applyBorder="1" applyAlignment="1" applyProtection="1">
      <alignment horizontal="center" vertical="top" shrinkToFit="1"/>
    </xf>
    <xf numFmtId="0" fontId="8" fillId="5" borderId="2" xfId="6" applyNumberFormat="1" applyFont="1" applyFill="1" applyAlignment="1" applyProtection="1">
      <alignment vertical="top" wrapText="1"/>
    </xf>
    <xf numFmtId="0" fontId="8" fillId="0" borderId="2" xfId="6" applyNumberFormat="1" applyFont="1" applyFill="1" applyAlignment="1" applyProtection="1">
      <alignment vertical="top" wrapText="1"/>
    </xf>
    <xf numFmtId="0" fontId="5" fillId="0" borderId="2" xfId="6" applyNumberFormat="1" applyFont="1" applyFill="1" applyAlignment="1" applyProtection="1">
      <alignment vertical="top" wrapText="1"/>
    </xf>
    <xf numFmtId="0" fontId="8" fillId="7" borderId="2" xfId="6" applyNumberFormat="1" applyFont="1" applyFill="1" applyAlignment="1" applyProtection="1">
      <alignment vertical="top" wrapText="1"/>
    </xf>
    <xf numFmtId="0" fontId="8" fillId="0" borderId="12" xfId="6" applyNumberFormat="1" applyFont="1" applyFill="1" applyBorder="1" applyAlignment="1" applyProtection="1">
      <alignment vertical="top" wrapText="1"/>
    </xf>
    <xf numFmtId="49" fontId="11" fillId="0" borderId="11" xfId="0" quotePrefix="1" applyNumberFormat="1" applyFont="1" applyBorder="1" applyAlignment="1">
      <alignment horizontal="center" vertical="top" wrapText="1"/>
    </xf>
    <xf numFmtId="2" fontId="11" fillId="0" borderId="4" xfId="0" quotePrefix="1" applyNumberFormat="1" applyFont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1" fontId="8" fillId="0" borderId="1" xfId="7" applyNumberFormat="1" applyFont="1" applyFill="1" applyBorder="1" applyAlignment="1" applyProtection="1">
      <alignment horizontal="center" vertical="top" shrinkToFit="1"/>
    </xf>
    <xf numFmtId="49" fontId="11" fillId="7" borderId="4" xfId="0" quotePrefix="1" applyNumberFormat="1" applyFont="1" applyFill="1" applyBorder="1" applyAlignment="1">
      <alignment horizontal="center" vertical="top" wrapText="1"/>
    </xf>
    <xf numFmtId="0" fontId="8" fillId="5" borderId="12" xfId="6" applyNumberFormat="1" applyFont="1" applyFill="1" applyBorder="1" applyAlignment="1" applyProtection="1">
      <alignment vertical="top" wrapText="1"/>
    </xf>
    <xf numFmtId="0" fontId="9" fillId="0" borderId="2" xfId="6" applyNumberFormat="1" applyFont="1" applyFill="1" applyAlignment="1" applyProtection="1">
      <alignment vertical="top" wrapText="1"/>
    </xf>
    <xf numFmtId="0" fontId="8" fillId="0" borderId="4" xfId="6" applyNumberFormat="1" applyFont="1" applyFill="1" applyBorder="1" applyAlignment="1" applyProtection="1">
      <alignment vertical="top" wrapText="1"/>
    </xf>
    <xf numFmtId="0" fontId="5" fillId="0" borderId="6" xfId="6" applyNumberFormat="1" applyFont="1" applyFill="1" applyBorder="1" applyAlignment="1" applyProtection="1">
      <alignment vertical="top" wrapText="1"/>
    </xf>
    <xf numFmtId="0" fontId="8" fillId="0" borderId="11" xfId="6" applyNumberFormat="1" applyFont="1" applyFill="1" applyBorder="1" applyAlignment="1" applyProtection="1">
      <alignment vertical="top" wrapText="1"/>
    </xf>
    <xf numFmtId="0" fontId="5" fillId="0" borderId="4" xfId="6" applyNumberFormat="1" applyFont="1" applyFill="1" applyBorder="1" applyAlignment="1" applyProtection="1">
      <alignment vertical="top" wrapText="1"/>
    </xf>
    <xf numFmtId="49" fontId="11" fillId="7" borderId="4" xfId="0" applyNumberFormat="1" applyFont="1" applyFill="1" applyBorder="1" applyAlignment="1">
      <alignment vertical="top" wrapText="1"/>
    </xf>
    <xf numFmtId="2" fontId="9" fillId="0" borderId="4" xfId="0" quotePrefix="1" applyNumberFormat="1" applyFont="1" applyBorder="1" applyAlignment="1">
      <alignment vertical="top" wrapText="1"/>
    </xf>
    <xf numFmtId="49" fontId="11" fillId="0" borderId="11" xfId="0" quotePrefix="1" applyNumberFormat="1" applyFont="1" applyBorder="1" applyAlignment="1">
      <alignment vertical="top" wrapText="1"/>
    </xf>
    <xf numFmtId="49" fontId="9" fillId="7" borderId="4" xfId="0" applyNumberFormat="1" applyFont="1" applyFill="1" applyBorder="1" applyAlignment="1">
      <alignment vertical="top" wrapText="1"/>
    </xf>
    <xf numFmtId="49" fontId="9" fillId="0" borderId="4" xfId="0" quotePrefix="1" applyNumberFormat="1" applyFont="1" applyFill="1" applyBorder="1" applyAlignment="1">
      <alignment vertical="top" wrapText="1"/>
    </xf>
    <xf numFmtId="0" fontId="8" fillId="0" borderId="2" xfId="23" applyNumberFormat="1" applyFont="1" applyAlignment="1" applyProtection="1">
      <alignment vertical="top" wrapText="1"/>
    </xf>
    <xf numFmtId="49" fontId="11" fillId="7" borderId="11" xfId="0" applyNumberFormat="1" applyFont="1" applyFill="1" applyBorder="1" applyAlignment="1">
      <alignment vertical="top" wrapText="1"/>
    </xf>
    <xf numFmtId="49" fontId="11" fillId="0" borderId="4" xfId="0" applyNumberFormat="1" applyFont="1" applyFill="1" applyBorder="1" applyAlignment="1">
      <alignment vertical="top" wrapText="1"/>
    </xf>
    <xf numFmtId="49" fontId="9" fillId="7" borderId="4" xfId="0" quotePrefix="1" applyNumberFormat="1" applyFont="1" applyFill="1" applyBorder="1" applyAlignment="1">
      <alignment vertical="top" wrapText="1"/>
    </xf>
    <xf numFmtId="2" fontId="9" fillId="7" borderId="4" xfId="0" quotePrefix="1" applyNumberFormat="1" applyFont="1" applyFill="1" applyBorder="1" applyAlignment="1">
      <alignment vertical="top" wrapText="1"/>
    </xf>
    <xf numFmtId="49" fontId="11" fillId="7" borderId="4" xfId="0" quotePrefix="1" applyNumberFormat="1" applyFont="1" applyFill="1" applyBorder="1" applyAlignment="1">
      <alignment vertical="top" wrapText="1"/>
    </xf>
    <xf numFmtId="49" fontId="11" fillId="0" borderId="11" xfId="0" quotePrefix="1" applyNumberFormat="1" applyFont="1" applyFill="1" applyBorder="1" applyAlignment="1">
      <alignment vertical="top" wrapText="1"/>
    </xf>
    <xf numFmtId="164" fontId="8" fillId="5" borderId="9" xfId="8" applyNumberFormat="1" applyFont="1" applyFill="1" applyBorder="1" applyAlignment="1" applyProtection="1">
      <alignment horizontal="right" shrinkToFit="1"/>
    </xf>
    <xf numFmtId="164" fontId="9" fillId="5" borderId="4" xfId="0" applyNumberFormat="1" applyFont="1" applyFill="1" applyBorder="1" applyAlignment="1" applyProtection="1">
      <protection locked="0"/>
    </xf>
    <xf numFmtId="164" fontId="8" fillId="0" borderId="9" xfId="8" applyNumberFormat="1" applyFont="1" applyFill="1" applyBorder="1" applyAlignment="1" applyProtection="1">
      <alignment horizontal="right" shrinkToFit="1"/>
    </xf>
    <xf numFmtId="164" fontId="9" fillId="0" borderId="4" xfId="0" applyNumberFormat="1" applyFont="1" applyBorder="1" applyAlignment="1" applyProtection="1">
      <protection locked="0"/>
    </xf>
    <xf numFmtId="164" fontId="11" fillId="7" borderId="4" xfId="0" applyNumberFormat="1" applyFont="1" applyFill="1" applyBorder="1" applyAlignment="1" applyProtection="1">
      <protection locked="0"/>
    </xf>
    <xf numFmtId="164" fontId="11" fillId="8" borderId="4" xfId="0" applyNumberFormat="1" applyFont="1" applyFill="1" applyBorder="1" applyAlignment="1" applyProtection="1">
      <protection locked="0"/>
    </xf>
    <xf numFmtId="164" fontId="11" fillId="10" borderId="4" xfId="0" applyNumberFormat="1" applyFont="1" applyFill="1" applyBorder="1" applyAlignment="1" applyProtection="1">
      <protection locked="0"/>
    </xf>
    <xf numFmtId="164" fontId="8" fillId="0" borderId="10" xfId="8" applyNumberFormat="1" applyFont="1" applyFill="1" applyBorder="1" applyAlignment="1" applyProtection="1">
      <alignment horizontal="right" shrinkToFit="1"/>
    </xf>
    <xf numFmtId="164" fontId="9" fillId="0" borderId="11" xfId="0" applyNumberFormat="1" applyFont="1" applyFill="1" applyBorder="1" applyAlignment="1" applyProtection="1">
      <protection locked="0"/>
    </xf>
    <xf numFmtId="164" fontId="8" fillId="0" borderId="4" xfId="8" applyNumberFormat="1" applyFont="1" applyFill="1" applyBorder="1" applyAlignment="1" applyProtection="1">
      <alignment horizontal="right" shrinkToFit="1"/>
    </xf>
    <xf numFmtId="164" fontId="8" fillId="0" borderId="13" xfId="8" applyNumberFormat="1" applyFont="1" applyFill="1" applyBorder="1" applyAlignment="1" applyProtection="1">
      <alignment horizontal="right" shrinkToFit="1"/>
    </xf>
    <xf numFmtId="164" fontId="9" fillId="0" borderId="15" xfId="0" applyNumberFormat="1" applyFont="1" applyFill="1" applyBorder="1" applyAlignment="1" applyProtection="1">
      <protection locked="0"/>
    </xf>
    <xf numFmtId="164" fontId="8" fillId="0" borderId="1" xfId="8" applyNumberFormat="1" applyFont="1" applyFill="1" applyBorder="1" applyAlignment="1" applyProtection="1">
      <alignment horizontal="right" shrinkToFit="1"/>
    </xf>
    <xf numFmtId="164" fontId="19" fillId="10" borderId="4" xfId="0" applyNumberFormat="1" applyFont="1" applyFill="1" applyBorder="1" applyAlignment="1" applyProtection="1">
      <protection locked="0"/>
    </xf>
    <xf numFmtId="164" fontId="8" fillId="0" borderId="14" xfId="8" applyNumberFormat="1" applyFont="1" applyFill="1" applyBorder="1" applyAlignment="1" applyProtection="1">
      <alignment horizontal="right" shrinkToFit="1"/>
    </xf>
    <xf numFmtId="164" fontId="9" fillId="7" borderId="4" xfId="0" applyNumberFormat="1" applyFont="1" applyFill="1" applyBorder="1" applyAlignment="1" applyProtection="1">
      <protection locked="0"/>
    </xf>
    <xf numFmtId="164" fontId="11" fillId="9" borderId="11" xfId="0" applyNumberFormat="1" applyFont="1" applyFill="1" applyBorder="1" applyAlignment="1" applyProtection="1">
      <protection locked="0"/>
    </xf>
    <xf numFmtId="164" fontId="11" fillId="0" borderId="11" xfId="0" applyNumberFormat="1" applyFont="1" applyFill="1" applyBorder="1" applyAlignment="1" applyProtection="1">
      <protection locked="0"/>
    </xf>
    <xf numFmtId="164" fontId="9" fillId="5" borderId="15" xfId="0" applyNumberFormat="1" applyFont="1" applyFill="1" applyBorder="1" applyAlignment="1" applyProtection="1">
      <protection locked="0"/>
    </xf>
    <xf numFmtId="164" fontId="9" fillId="0" borderId="9" xfId="8" applyNumberFormat="1" applyFont="1" applyFill="1" applyBorder="1" applyAlignment="1" applyProtection="1">
      <alignment horizontal="right" shrinkToFit="1"/>
    </xf>
    <xf numFmtId="164" fontId="8" fillId="0" borderId="11" xfId="8" applyNumberFormat="1" applyFont="1" applyFill="1" applyBorder="1" applyAlignment="1" applyProtection="1">
      <alignment horizontal="right" shrinkToFit="1"/>
    </xf>
    <xf numFmtId="1" fontId="5" fillId="0" borderId="18" xfId="7" applyNumberFormat="1" applyFont="1" applyFill="1" applyBorder="1" applyAlignment="1" applyProtection="1">
      <alignment horizontal="center" vertical="top" shrinkToFit="1"/>
    </xf>
    <xf numFmtId="164" fontId="9" fillId="0" borderId="15" xfId="0" applyNumberFormat="1" applyFont="1" applyBorder="1" applyAlignment="1" applyProtection="1">
      <protection locked="0"/>
    </xf>
    <xf numFmtId="0" fontId="8" fillId="0" borderId="19" xfId="6" applyNumberFormat="1" applyFont="1" applyFill="1" applyBorder="1" applyAlignment="1" applyProtection="1">
      <alignment vertical="top" wrapText="1"/>
    </xf>
    <xf numFmtId="1" fontId="8" fillId="0" borderId="19" xfId="7" applyNumberFormat="1" applyFont="1" applyFill="1" applyBorder="1" applyAlignment="1" applyProtection="1">
      <alignment horizontal="center" vertical="top" shrinkToFit="1"/>
    </xf>
    <xf numFmtId="164" fontId="8" fillId="0" borderId="20" xfId="8" applyNumberFormat="1" applyFont="1" applyFill="1" applyBorder="1" applyAlignment="1" applyProtection="1">
      <alignment horizontal="right" shrinkToFit="1"/>
    </xf>
    <xf numFmtId="1" fontId="8" fillId="0" borderId="17" xfId="7" applyNumberFormat="1" applyFont="1" applyFill="1" applyBorder="1" applyAlignment="1" applyProtection="1">
      <alignment horizontal="center" vertical="top" shrinkToFit="1"/>
    </xf>
    <xf numFmtId="164" fontId="8" fillId="0" borderId="21" xfId="8" applyNumberFormat="1" applyFont="1" applyFill="1" applyBorder="1" applyAlignment="1" applyProtection="1">
      <alignment horizontal="right" shrinkToFit="1"/>
    </xf>
    <xf numFmtId="164" fontId="9" fillId="11" borderId="4" xfId="0" applyNumberFormat="1" applyFont="1" applyFill="1" applyBorder="1" applyAlignment="1" applyProtection="1">
      <protection locked="0"/>
    </xf>
    <xf numFmtId="164" fontId="9" fillId="9" borderId="4" xfId="0" applyNumberFormat="1" applyFont="1" applyFill="1" applyBorder="1" applyAlignment="1" applyProtection="1">
      <protection locked="0"/>
    </xf>
    <xf numFmtId="164" fontId="9" fillId="8" borderId="4" xfId="0" applyNumberFormat="1" applyFont="1" applyFill="1" applyBorder="1" applyAlignment="1" applyProtection="1">
      <protection locked="0"/>
    </xf>
    <xf numFmtId="164" fontId="15" fillId="0" borderId="0" xfId="0" applyNumberFormat="1" applyFont="1" applyProtection="1">
      <protection locked="0"/>
    </xf>
    <xf numFmtId="164" fontId="20" fillId="0" borderId="0" xfId="0" applyNumberFormat="1" applyFont="1" applyProtection="1">
      <protection locked="0"/>
    </xf>
    <xf numFmtId="49" fontId="21" fillId="0" borderId="4" xfId="0" quotePrefix="1" applyNumberFormat="1" applyFont="1" applyBorder="1" applyAlignment="1">
      <alignment vertical="top" wrapText="1"/>
    </xf>
    <xf numFmtId="49" fontId="9" fillId="0" borderId="4" xfId="0" applyNumberFormat="1" applyFont="1" applyFill="1" applyBorder="1" applyAlignment="1">
      <alignment horizontal="center"/>
    </xf>
    <xf numFmtId="49" fontId="22" fillId="0" borderId="4" xfId="0" quotePrefix="1" applyNumberFormat="1" applyFont="1" applyBorder="1" applyAlignment="1">
      <alignment vertical="top" wrapText="1"/>
    </xf>
    <xf numFmtId="49" fontId="11" fillId="0" borderId="4" xfId="0" applyNumberFormat="1" applyFont="1" applyFill="1" applyBorder="1" applyAlignment="1">
      <alignment horizontal="center" vertical="top"/>
    </xf>
    <xf numFmtId="0" fontId="16" fillId="0" borderId="0" xfId="0" applyFont="1" applyFill="1" applyAlignment="1" applyProtection="1">
      <alignment wrapText="1"/>
      <protection locked="0"/>
    </xf>
    <xf numFmtId="164" fontId="20" fillId="0" borderId="0" xfId="0" applyNumberFormat="1" applyFont="1" applyFill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49" fontId="9" fillId="0" borderId="4" xfId="0" quotePrefix="1" applyNumberFormat="1" applyFont="1" applyFill="1" applyBorder="1" applyAlignment="1">
      <alignment horizontal="center" wrapText="1"/>
    </xf>
    <xf numFmtId="49" fontId="9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164" fontId="0" fillId="0" borderId="0" xfId="0" applyNumberFormat="1" applyFont="1" applyFill="1" applyProtection="1">
      <protection locked="0"/>
    </xf>
    <xf numFmtId="0" fontId="21" fillId="0" borderId="4" xfId="0" applyNumberFormat="1" applyFont="1" applyFill="1" applyBorder="1" applyAlignment="1">
      <alignment vertical="top" wrapText="1"/>
    </xf>
    <xf numFmtId="49" fontId="21" fillId="0" borderId="4" xfId="0" quotePrefix="1" applyNumberFormat="1" applyFont="1" applyFill="1" applyBorder="1" applyAlignment="1">
      <alignment vertical="top" wrapText="1"/>
    </xf>
    <xf numFmtId="0" fontId="23" fillId="0" borderId="2" xfId="23" applyNumberFormat="1" applyFont="1" applyFill="1" applyAlignment="1" applyProtection="1">
      <alignment vertical="top" wrapText="1"/>
    </xf>
    <xf numFmtId="49" fontId="22" fillId="0" borderId="4" xfId="0" quotePrefix="1" applyNumberFormat="1" applyFont="1" applyFill="1" applyBorder="1" applyAlignment="1">
      <alignment vertical="top" wrapText="1"/>
    </xf>
    <xf numFmtId="164" fontId="11" fillId="12" borderId="4" xfId="0" applyNumberFormat="1" applyFont="1" applyFill="1" applyBorder="1" applyAlignment="1" applyProtection="1">
      <protection locked="0"/>
    </xf>
    <xf numFmtId="0" fontId="5" fillId="0" borderId="1" xfId="13" applyNumberFormat="1" applyFont="1" applyFill="1" applyProtection="1">
      <alignment horizontal="left" wrapText="1"/>
    </xf>
    <xf numFmtId="0" fontId="5" fillId="0" borderId="1" xfId="13" applyFont="1" applyFill="1">
      <alignment horizontal="left" wrapText="1"/>
    </xf>
    <xf numFmtId="0" fontId="10" fillId="6" borderId="7" xfId="10" applyNumberFormat="1" applyFont="1" applyFill="1" applyBorder="1" applyAlignment="1" applyProtection="1">
      <alignment horizontal="left"/>
    </xf>
    <xf numFmtId="0" fontId="10" fillId="6" borderId="8" xfId="10" applyFont="1" applyFill="1" applyBorder="1" applyAlignment="1">
      <alignment horizontal="left"/>
    </xf>
    <xf numFmtId="0" fontId="10" fillId="6" borderId="5" xfId="10" applyFont="1" applyFill="1" applyBorder="1" applyAlignment="1">
      <alignment horizontal="left"/>
    </xf>
    <xf numFmtId="0" fontId="7" fillId="0" borderId="1" xfId="1" applyNumberFormat="1" applyFont="1" applyFill="1" applyAlignment="1" applyProtection="1">
      <alignment horizontal="center" vertical="center" wrapText="1"/>
    </xf>
    <xf numFmtId="0" fontId="7" fillId="0" borderId="1" xfId="3" applyNumberFormat="1" applyFont="1" applyFill="1" applyAlignment="1" applyProtection="1">
      <alignment horizontal="center" vertical="center" wrapText="1"/>
    </xf>
  </cellXfs>
  <cellStyles count="31">
    <cellStyle name="br" xfId="16"/>
    <cellStyle name="br 2" xfId="30"/>
    <cellStyle name="col" xfId="15"/>
    <cellStyle name="col 2" xfId="29"/>
    <cellStyle name="style0" xfId="17"/>
    <cellStyle name="td" xfId="18"/>
    <cellStyle name="tr" xfId="14"/>
    <cellStyle name="tr 2" xfId="28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7"/>
    <cellStyle name="Обычный 4" xfId="26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8"/>
  <sheetViews>
    <sheetView showGridLines="0" tabSelected="1" view="pageBreakPreview" zoomScale="90" zoomScaleNormal="100" zoomScaleSheetLayoutView="90" workbookViewId="0">
      <pane ySplit="13" topLeftCell="A961" activePane="bottomLeft" state="frozen"/>
      <selection pane="bottomLeft" activeCell="B13" sqref="B13"/>
    </sheetView>
  </sheetViews>
  <sheetFormatPr defaultRowHeight="15" outlineLevelRow="7" x14ac:dyDescent="0.25"/>
  <cols>
    <col min="1" max="1" width="48.5703125" style="3" customWidth="1"/>
    <col min="2" max="3" width="7.7109375" style="38" customWidth="1"/>
    <col min="4" max="4" width="12.5703125" style="38" customWidth="1"/>
    <col min="5" max="5" width="7.28515625" style="3" customWidth="1"/>
    <col min="6" max="6" width="11.7109375" style="3" hidden="1" customWidth="1"/>
    <col min="7" max="7" width="12.28515625" style="22" hidden="1" customWidth="1"/>
    <col min="8" max="8" width="12.85546875" style="1" hidden="1" customWidth="1"/>
    <col min="9" max="9" width="11.42578125" style="1" hidden="1" customWidth="1"/>
    <col min="10" max="10" width="12.7109375" style="1" customWidth="1"/>
    <col min="11" max="11" width="39" style="32" hidden="1" customWidth="1"/>
    <col min="12" max="12" width="15.28515625" style="23" hidden="1" customWidth="1"/>
    <col min="13" max="13" width="13.5703125" style="23" hidden="1" customWidth="1"/>
    <col min="14" max="16384" width="9.140625" style="1"/>
  </cols>
  <sheetData>
    <row r="1" spans="1:13" x14ac:dyDescent="0.25">
      <c r="D1" s="22" t="s">
        <v>672</v>
      </c>
      <c r="E1" s="22"/>
      <c r="G1" s="22" t="s">
        <v>620</v>
      </c>
    </row>
    <row r="2" spans="1:13" x14ac:dyDescent="0.25">
      <c r="D2" s="22" t="s">
        <v>527</v>
      </c>
      <c r="E2" s="22"/>
      <c r="G2" s="22" t="s">
        <v>527</v>
      </c>
    </row>
    <row r="3" spans="1:13" x14ac:dyDescent="0.25">
      <c r="D3" s="22" t="s">
        <v>528</v>
      </c>
      <c r="E3" s="22"/>
      <c r="G3" s="22" t="s">
        <v>528</v>
      </c>
    </row>
    <row r="4" spans="1:13" x14ac:dyDescent="0.25">
      <c r="D4" s="22" t="s">
        <v>529</v>
      </c>
      <c r="E4" s="22"/>
      <c r="G4" s="22" t="s">
        <v>529</v>
      </c>
    </row>
    <row r="5" spans="1:13" x14ac:dyDescent="0.25">
      <c r="D5" s="22" t="s">
        <v>530</v>
      </c>
      <c r="E5" s="22"/>
      <c r="G5" s="22" t="s">
        <v>530</v>
      </c>
    </row>
    <row r="6" spans="1:13" x14ac:dyDescent="0.25">
      <c r="D6" s="22" t="s">
        <v>531</v>
      </c>
      <c r="E6" s="22"/>
      <c r="G6" s="22" t="s">
        <v>531</v>
      </c>
    </row>
    <row r="7" spans="1:13" x14ac:dyDescent="0.25">
      <c r="A7" s="4"/>
      <c r="B7" s="39"/>
      <c r="C7" s="39"/>
      <c r="D7" s="20" t="s">
        <v>807</v>
      </c>
      <c r="E7" s="20"/>
      <c r="F7" s="10"/>
      <c r="G7" s="20" t="s">
        <v>624</v>
      </c>
    </row>
    <row r="8" spans="1:13" x14ac:dyDescent="0.25">
      <c r="A8" s="4"/>
      <c r="B8" s="39"/>
      <c r="C8" s="39"/>
      <c r="D8" s="65"/>
      <c r="E8" s="9"/>
      <c r="F8" s="10"/>
    </row>
    <row r="9" spans="1:13" ht="67.5" customHeight="1" x14ac:dyDescent="0.25">
      <c r="A9" s="165" t="s">
        <v>550</v>
      </c>
      <c r="B9" s="165"/>
      <c r="C9" s="165"/>
      <c r="D9" s="165"/>
      <c r="E9" s="165"/>
      <c r="F9" s="165"/>
      <c r="G9" s="165"/>
      <c r="H9" s="165"/>
      <c r="I9" s="165"/>
      <c r="J9" s="165"/>
    </row>
    <row r="10" spans="1:13" ht="44.25" customHeight="1" x14ac:dyDescent="0.25">
      <c r="A10" s="166" t="s">
        <v>532</v>
      </c>
      <c r="B10" s="166"/>
      <c r="C10" s="166"/>
      <c r="D10" s="166"/>
      <c r="E10" s="166"/>
      <c r="F10" s="166"/>
      <c r="G10" s="166"/>
      <c r="H10" s="166"/>
      <c r="I10" s="166"/>
      <c r="J10" s="166"/>
    </row>
    <row r="11" spans="1:13" ht="15.75" x14ac:dyDescent="0.25">
      <c r="A11" s="5"/>
      <c r="B11" s="40"/>
      <c r="C11" s="40"/>
      <c r="D11" s="40"/>
      <c r="E11" s="6"/>
      <c r="F11" s="6"/>
    </row>
    <row r="12" spans="1:13" x14ac:dyDescent="0.25">
      <c r="A12" s="1"/>
      <c r="B12" s="41"/>
      <c r="C12" s="41"/>
      <c r="D12" s="41"/>
      <c r="E12" s="8"/>
      <c r="F12" s="1"/>
      <c r="J12" s="7" t="s">
        <v>533</v>
      </c>
    </row>
    <row r="13" spans="1:13" ht="60" customHeight="1" x14ac:dyDescent="0.25">
      <c r="A13" s="11" t="s">
        <v>534</v>
      </c>
      <c r="B13" s="11" t="s">
        <v>535</v>
      </c>
      <c r="C13" s="12" t="s">
        <v>536</v>
      </c>
      <c r="D13" s="11" t="s">
        <v>537</v>
      </c>
      <c r="E13" s="12" t="s">
        <v>538</v>
      </c>
      <c r="F13" s="17" t="s">
        <v>547</v>
      </c>
      <c r="G13" s="21" t="s">
        <v>548</v>
      </c>
      <c r="H13" s="18" t="s">
        <v>549</v>
      </c>
      <c r="I13" s="21" t="s">
        <v>548</v>
      </c>
      <c r="J13" s="18" t="s">
        <v>549</v>
      </c>
    </row>
    <row r="14" spans="1:13" ht="38.25" x14ac:dyDescent="0.25">
      <c r="A14" s="81" t="s">
        <v>0</v>
      </c>
      <c r="B14" s="42" t="s">
        <v>1</v>
      </c>
      <c r="C14" s="42"/>
      <c r="D14" s="42"/>
      <c r="E14" s="42"/>
      <c r="F14" s="110">
        <v>2337</v>
      </c>
      <c r="G14" s="111">
        <f>G15</f>
        <v>0</v>
      </c>
      <c r="H14" s="111">
        <f>F14+G14</f>
        <v>2337</v>
      </c>
      <c r="I14" s="111">
        <f>I15</f>
        <v>0</v>
      </c>
      <c r="J14" s="111">
        <f>H14+I14</f>
        <v>2337</v>
      </c>
      <c r="L14" s="1"/>
      <c r="M14" s="1"/>
    </row>
    <row r="15" spans="1:13" outlineLevel="1" x14ac:dyDescent="0.25">
      <c r="A15" s="82" t="s">
        <v>2</v>
      </c>
      <c r="B15" s="43" t="s">
        <v>1</v>
      </c>
      <c r="C15" s="43" t="s">
        <v>3</v>
      </c>
      <c r="D15" s="43"/>
      <c r="E15" s="43"/>
      <c r="F15" s="112">
        <v>2337</v>
      </c>
      <c r="G15" s="26">
        <f>G16</f>
        <v>0</v>
      </c>
      <c r="H15" s="113">
        <f>F15+G15</f>
        <v>2337</v>
      </c>
      <c r="I15" s="26">
        <f>I16</f>
        <v>0</v>
      </c>
      <c r="J15" s="113">
        <f>H15+I15</f>
        <v>2337</v>
      </c>
      <c r="L15" s="1"/>
      <c r="M15" s="1"/>
    </row>
    <row r="16" spans="1:13" ht="38.25" outlineLevel="2" x14ac:dyDescent="0.25">
      <c r="A16" s="82" t="s">
        <v>4</v>
      </c>
      <c r="B16" s="43" t="s">
        <v>1</v>
      </c>
      <c r="C16" s="43" t="s">
        <v>5</v>
      </c>
      <c r="D16" s="43"/>
      <c r="E16" s="43"/>
      <c r="F16" s="112">
        <v>2337</v>
      </c>
      <c r="G16" s="26">
        <f>G17</f>
        <v>0</v>
      </c>
      <c r="H16" s="113">
        <f t="shared" ref="H16:H21" si="0">F16+G16</f>
        <v>2337</v>
      </c>
      <c r="I16" s="26">
        <f>I17</f>
        <v>0</v>
      </c>
      <c r="J16" s="113">
        <f t="shared" ref="J16:J20" si="1">H16+I16</f>
        <v>2337</v>
      </c>
      <c r="L16" s="1"/>
      <c r="M16" s="1"/>
    </row>
    <row r="17" spans="1:13" outlineLevel="3" x14ac:dyDescent="0.25">
      <c r="A17" s="82" t="s">
        <v>6</v>
      </c>
      <c r="B17" s="43" t="s">
        <v>1</v>
      </c>
      <c r="C17" s="43" t="s">
        <v>5</v>
      </c>
      <c r="D17" s="43" t="s">
        <v>7</v>
      </c>
      <c r="E17" s="43"/>
      <c r="F17" s="112">
        <v>2337</v>
      </c>
      <c r="G17" s="26">
        <f>G18</f>
        <v>0</v>
      </c>
      <c r="H17" s="113">
        <f t="shared" si="0"/>
        <v>2337</v>
      </c>
      <c r="I17" s="26">
        <f>I18</f>
        <v>0</v>
      </c>
      <c r="J17" s="113">
        <f t="shared" si="1"/>
        <v>2337</v>
      </c>
      <c r="L17" s="1"/>
      <c r="M17" s="1"/>
    </row>
    <row r="18" spans="1:13" ht="51" outlineLevel="6" x14ac:dyDescent="0.25">
      <c r="A18" s="82" t="s">
        <v>8</v>
      </c>
      <c r="B18" s="43" t="s">
        <v>1</v>
      </c>
      <c r="C18" s="43" t="s">
        <v>5</v>
      </c>
      <c r="D18" s="43" t="s">
        <v>9</v>
      </c>
      <c r="E18" s="43"/>
      <c r="F18" s="112">
        <v>2337</v>
      </c>
      <c r="G18" s="26">
        <f>G19+G20+G21</f>
        <v>0</v>
      </c>
      <c r="H18" s="113">
        <f t="shared" si="0"/>
        <v>2337</v>
      </c>
      <c r="I18" s="26">
        <f>I19+I20+I21</f>
        <v>0</v>
      </c>
      <c r="J18" s="113">
        <f t="shared" si="1"/>
        <v>2337</v>
      </c>
      <c r="L18" s="1"/>
      <c r="M18" s="1"/>
    </row>
    <row r="19" spans="1:13" ht="25.5" outlineLevel="7" x14ac:dyDescent="0.25">
      <c r="A19" s="83" t="s">
        <v>10</v>
      </c>
      <c r="B19" s="44" t="s">
        <v>1</v>
      </c>
      <c r="C19" s="44" t="s">
        <v>5</v>
      </c>
      <c r="D19" s="44" t="s">
        <v>9</v>
      </c>
      <c r="E19" s="44" t="s">
        <v>11</v>
      </c>
      <c r="F19" s="112">
        <v>1668</v>
      </c>
      <c r="G19" s="31"/>
      <c r="H19" s="113">
        <f t="shared" si="0"/>
        <v>1668</v>
      </c>
      <c r="I19" s="31"/>
      <c r="J19" s="113">
        <f t="shared" si="1"/>
        <v>1668</v>
      </c>
      <c r="M19" s="23">
        <f>J19+L19</f>
        <v>1668</v>
      </c>
    </row>
    <row r="20" spans="1:13" ht="51" outlineLevel="7" x14ac:dyDescent="0.25">
      <c r="A20" s="83" t="s">
        <v>12</v>
      </c>
      <c r="B20" s="44" t="s">
        <v>1</v>
      </c>
      <c r="C20" s="44" t="s">
        <v>5</v>
      </c>
      <c r="D20" s="44" t="s">
        <v>9</v>
      </c>
      <c r="E20" s="44" t="s">
        <v>13</v>
      </c>
      <c r="F20" s="112">
        <v>495</v>
      </c>
      <c r="G20" s="31"/>
      <c r="H20" s="113">
        <f t="shared" si="0"/>
        <v>495</v>
      </c>
      <c r="I20" s="31"/>
      <c r="J20" s="113">
        <f t="shared" si="1"/>
        <v>495</v>
      </c>
      <c r="M20" s="23">
        <f t="shared" ref="M20:M21" si="2">J20+L20</f>
        <v>495</v>
      </c>
    </row>
    <row r="21" spans="1:13" outlineLevel="7" x14ac:dyDescent="0.25">
      <c r="A21" s="83" t="s">
        <v>14</v>
      </c>
      <c r="B21" s="44" t="s">
        <v>1</v>
      </c>
      <c r="C21" s="44" t="s">
        <v>5</v>
      </c>
      <c r="D21" s="44" t="s">
        <v>9</v>
      </c>
      <c r="E21" s="44" t="s">
        <v>15</v>
      </c>
      <c r="F21" s="112">
        <v>174</v>
      </c>
      <c r="G21" s="31"/>
      <c r="H21" s="113">
        <f t="shared" si="0"/>
        <v>174</v>
      </c>
      <c r="I21" s="31"/>
      <c r="J21" s="113">
        <f t="shared" ref="J21" si="3">H21+I21</f>
        <v>174</v>
      </c>
      <c r="M21" s="23">
        <f t="shared" si="2"/>
        <v>174</v>
      </c>
    </row>
    <row r="22" spans="1:13" ht="38.25" x14ac:dyDescent="0.25">
      <c r="A22" s="81" t="s">
        <v>16</v>
      </c>
      <c r="B22" s="42" t="s">
        <v>17</v>
      </c>
      <c r="C22" s="42"/>
      <c r="D22" s="42"/>
      <c r="E22" s="42"/>
      <c r="F22" s="110">
        <v>606302.51109000004</v>
      </c>
      <c r="G22" s="111">
        <f>G23+G128+G179+G236+G309+G318+G329+G334+G352+G391+G120</f>
        <v>-17.100000000002183</v>
      </c>
      <c r="H22" s="111">
        <f>F22+G22</f>
        <v>606285.41109000007</v>
      </c>
      <c r="I22" s="111">
        <f>I23+I128+I179+I236+I309+I318+I329+I334+I352+I391+I120</f>
        <v>85834.877210000006</v>
      </c>
      <c r="J22" s="111">
        <f>H22+I22</f>
        <v>692120.28830000013</v>
      </c>
      <c r="L22" s="1"/>
      <c r="M22" s="1"/>
    </row>
    <row r="23" spans="1:13" outlineLevel="1" x14ac:dyDescent="0.25">
      <c r="A23" s="82" t="s">
        <v>2</v>
      </c>
      <c r="B23" s="43" t="s">
        <v>17</v>
      </c>
      <c r="C23" s="43" t="s">
        <v>3</v>
      </c>
      <c r="D23" s="43"/>
      <c r="E23" s="43"/>
      <c r="F23" s="112">
        <v>245071.1</v>
      </c>
      <c r="G23" s="26">
        <f>G24+G29+G80+G84+G89</f>
        <v>-27097.200000000001</v>
      </c>
      <c r="H23" s="113">
        <f t="shared" ref="H23:H106" si="4">F23+G23</f>
        <v>217973.9</v>
      </c>
      <c r="I23" s="26">
        <f>I24+I29+I80+I84+I89</f>
        <v>53669.8</v>
      </c>
      <c r="J23" s="113">
        <f t="shared" ref="J23:J107" si="5">H23+I23</f>
        <v>271643.7</v>
      </c>
      <c r="L23" s="1"/>
      <c r="M23" s="1"/>
    </row>
    <row r="24" spans="1:13" ht="38.25" outlineLevel="2" x14ac:dyDescent="0.25">
      <c r="A24" s="82" t="s">
        <v>18</v>
      </c>
      <c r="B24" s="43" t="s">
        <v>17</v>
      </c>
      <c r="C24" s="43" t="s">
        <v>19</v>
      </c>
      <c r="D24" s="43"/>
      <c r="E24" s="43"/>
      <c r="F24" s="112">
        <v>3331</v>
      </c>
      <c r="G24" s="26">
        <f>G25</f>
        <v>0</v>
      </c>
      <c r="H24" s="113">
        <f t="shared" si="4"/>
        <v>3331</v>
      </c>
      <c r="I24" s="26">
        <f>I25</f>
        <v>0</v>
      </c>
      <c r="J24" s="113">
        <f t="shared" si="5"/>
        <v>3331</v>
      </c>
      <c r="L24" s="1"/>
      <c r="M24" s="1"/>
    </row>
    <row r="25" spans="1:13" outlineLevel="3" x14ac:dyDescent="0.25">
      <c r="A25" s="82" t="s">
        <v>6</v>
      </c>
      <c r="B25" s="43" t="s">
        <v>17</v>
      </c>
      <c r="C25" s="43" t="s">
        <v>19</v>
      </c>
      <c r="D25" s="43" t="s">
        <v>7</v>
      </c>
      <c r="E25" s="43"/>
      <c r="F25" s="112">
        <v>3331</v>
      </c>
      <c r="G25" s="26">
        <f>G26</f>
        <v>0</v>
      </c>
      <c r="H25" s="113">
        <f t="shared" si="4"/>
        <v>3331</v>
      </c>
      <c r="I25" s="26">
        <f>I26</f>
        <v>0</v>
      </c>
      <c r="J25" s="113">
        <f t="shared" si="5"/>
        <v>3331</v>
      </c>
      <c r="L25" s="1"/>
      <c r="M25" s="1"/>
    </row>
    <row r="26" spans="1:13" ht="38.25" outlineLevel="6" x14ac:dyDescent="0.25">
      <c r="A26" s="82" t="s">
        <v>20</v>
      </c>
      <c r="B26" s="43" t="s">
        <v>17</v>
      </c>
      <c r="C26" s="43" t="s">
        <v>19</v>
      </c>
      <c r="D26" s="43" t="s">
        <v>21</v>
      </c>
      <c r="E26" s="43"/>
      <c r="F26" s="112">
        <v>3331</v>
      </c>
      <c r="G26" s="26">
        <f>G27+G28</f>
        <v>0</v>
      </c>
      <c r="H26" s="113">
        <f t="shared" si="4"/>
        <v>3331</v>
      </c>
      <c r="I26" s="26">
        <f>I27+I28</f>
        <v>0</v>
      </c>
      <c r="J26" s="113">
        <f t="shared" si="5"/>
        <v>3331</v>
      </c>
      <c r="L26" s="1"/>
      <c r="M26" s="1"/>
    </row>
    <row r="27" spans="1:13" ht="25.5" outlineLevel="7" x14ac:dyDescent="0.25">
      <c r="A27" s="83" t="s">
        <v>10</v>
      </c>
      <c r="B27" s="44" t="s">
        <v>17</v>
      </c>
      <c r="C27" s="44" t="s">
        <v>19</v>
      </c>
      <c r="D27" s="44" t="s">
        <v>21</v>
      </c>
      <c r="E27" s="44" t="s">
        <v>11</v>
      </c>
      <c r="F27" s="112">
        <v>2560.6999999999998</v>
      </c>
      <c r="G27" s="31"/>
      <c r="H27" s="113">
        <f t="shared" si="4"/>
        <v>2560.6999999999998</v>
      </c>
      <c r="I27" s="31"/>
      <c r="J27" s="113">
        <f t="shared" si="5"/>
        <v>2560.6999999999998</v>
      </c>
      <c r="M27" s="23">
        <f t="shared" ref="M27:M28" si="6">J27+L27</f>
        <v>2560.6999999999998</v>
      </c>
    </row>
    <row r="28" spans="1:13" ht="51" outlineLevel="7" x14ac:dyDescent="0.25">
      <c r="A28" s="83" t="s">
        <v>12</v>
      </c>
      <c r="B28" s="44" t="s">
        <v>17</v>
      </c>
      <c r="C28" s="44" t="s">
        <v>19</v>
      </c>
      <c r="D28" s="44" t="s">
        <v>21</v>
      </c>
      <c r="E28" s="44" t="s">
        <v>13</v>
      </c>
      <c r="F28" s="112">
        <v>770.3</v>
      </c>
      <c r="G28" s="31"/>
      <c r="H28" s="113">
        <f t="shared" si="4"/>
        <v>770.3</v>
      </c>
      <c r="I28" s="31"/>
      <c r="J28" s="113">
        <f t="shared" si="5"/>
        <v>770.3</v>
      </c>
      <c r="M28" s="23">
        <f t="shared" si="6"/>
        <v>770.3</v>
      </c>
    </row>
    <row r="29" spans="1:13" ht="51" outlineLevel="2" x14ac:dyDescent="0.25">
      <c r="A29" s="82" t="s">
        <v>22</v>
      </c>
      <c r="B29" s="43" t="s">
        <v>17</v>
      </c>
      <c r="C29" s="43" t="s">
        <v>23</v>
      </c>
      <c r="D29" s="43"/>
      <c r="E29" s="43"/>
      <c r="F29" s="112">
        <v>152950.9</v>
      </c>
      <c r="G29" s="26">
        <f>G30+G45</f>
        <v>2875.8</v>
      </c>
      <c r="H29" s="113">
        <f t="shared" si="4"/>
        <v>155826.69999999998</v>
      </c>
      <c r="I29" s="26">
        <f>I30+I45+I41</f>
        <v>10410</v>
      </c>
      <c r="J29" s="113">
        <f t="shared" si="5"/>
        <v>166236.69999999998</v>
      </c>
      <c r="L29" s="1"/>
      <c r="M29" s="1"/>
    </row>
    <row r="30" spans="1:13" ht="38.25" outlineLevel="3" x14ac:dyDescent="0.25">
      <c r="A30" s="82" t="s">
        <v>24</v>
      </c>
      <c r="B30" s="43" t="s">
        <v>17</v>
      </c>
      <c r="C30" s="43" t="s">
        <v>23</v>
      </c>
      <c r="D30" s="43" t="s">
        <v>25</v>
      </c>
      <c r="E30" s="43"/>
      <c r="F30" s="112">
        <v>1920.1</v>
      </c>
      <c r="G30" s="26">
        <f>G31+G36</f>
        <v>108</v>
      </c>
      <c r="H30" s="113">
        <f t="shared" si="4"/>
        <v>2028.1</v>
      </c>
      <c r="I30" s="26">
        <f>I31+I36</f>
        <v>0</v>
      </c>
      <c r="J30" s="113">
        <f t="shared" si="5"/>
        <v>2028.1</v>
      </c>
      <c r="L30" s="1"/>
      <c r="M30" s="1"/>
    </row>
    <row r="31" spans="1:13" outlineLevel="4" x14ac:dyDescent="0.25">
      <c r="A31" s="82" t="s">
        <v>26</v>
      </c>
      <c r="B31" s="43" t="s">
        <v>17</v>
      </c>
      <c r="C31" s="43" t="s">
        <v>23</v>
      </c>
      <c r="D31" s="43" t="s">
        <v>27</v>
      </c>
      <c r="E31" s="43"/>
      <c r="F31" s="112">
        <v>1276.0999999999999</v>
      </c>
      <c r="G31" s="26">
        <f>G32</f>
        <v>60</v>
      </c>
      <c r="H31" s="113">
        <f t="shared" si="4"/>
        <v>1336.1</v>
      </c>
      <c r="I31" s="26">
        <f>I32</f>
        <v>0</v>
      </c>
      <c r="J31" s="113">
        <f t="shared" si="5"/>
        <v>1336.1</v>
      </c>
      <c r="L31" s="1"/>
      <c r="M31" s="1"/>
    </row>
    <row r="32" spans="1:13" ht="25.5" outlineLevel="4" x14ac:dyDescent="0.25">
      <c r="A32" s="29" t="s">
        <v>673</v>
      </c>
      <c r="B32" s="45" t="s">
        <v>17</v>
      </c>
      <c r="C32" s="43" t="s">
        <v>23</v>
      </c>
      <c r="D32" s="59" t="s">
        <v>674</v>
      </c>
      <c r="E32" s="43"/>
      <c r="F32" s="112">
        <v>1276.0999999999999</v>
      </c>
      <c r="G32" s="26">
        <f>G33</f>
        <v>60</v>
      </c>
      <c r="H32" s="113">
        <f t="shared" si="4"/>
        <v>1336.1</v>
      </c>
      <c r="I32" s="26">
        <f>I33</f>
        <v>0</v>
      </c>
      <c r="J32" s="113">
        <f t="shared" si="5"/>
        <v>1336.1</v>
      </c>
      <c r="L32" s="1"/>
      <c r="M32" s="1"/>
    </row>
    <row r="33" spans="1:13" ht="25.5" outlineLevel="6" x14ac:dyDescent="0.25">
      <c r="A33" s="82" t="s">
        <v>28</v>
      </c>
      <c r="B33" s="43" t="s">
        <v>17</v>
      </c>
      <c r="C33" s="43" t="s">
        <v>23</v>
      </c>
      <c r="D33" s="43" t="s">
        <v>29</v>
      </c>
      <c r="E33" s="43"/>
      <c r="F33" s="112">
        <v>1276.0999999999999</v>
      </c>
      <c r="G33" s="26">
        <f>G34+G35</f>
        <v>60</v>
      </c>
      <c r="H33" s="113">
        <f t="shared" si="4"/>
        <v>1336.1</v>
      </c>
      <c r="I33" s="26">
        <f>I34+I35</f>
        <v>0</v>
      </c>
      <c r="J33" s="113">
        <f t="shared" si="5"/>
        <v>1336.1</v>
      </c>
      <c r="L33" s="1"/>
      <c r="M33" s="1"/>
    </row>
    <row r="34" spans="1:13" ht="25.5" outlineLevel="7" x14ac:dyDescent="0.25">
      <c r="A34" s="83" t="s">
        <v>10</v>
      </c>
      <c r="B34" s="44" t="s">
        <v>17</v>
      </c>
      <c r="C34" s="44" t="s">
        <v>23</v>
      </c>
      <c r="D34" s="44" t="s">
        <v>29</v>
      </c>
      <c r="E34" s="44" t="s">
        <v>11</v>
      </c>
      <c r="F34" s="112">
        <v>980.1</v>
      </c>
      <c r="G34" s="28">
        <v>46</v>
      </c>
      <c r="H34" s="113">
        <f t="shared" si="4"/>
        <v>1026.0999999999999</v>
      </c>
      <c r="I34" s="31"/>
      <c r="J34" s="113">
        <f t="shared" si="5"/>
        <v>1026.0999999999999</v>
      </c>
      <c r="M34" s="23">
        <f t="shared" ref="M34:M35" si="7">J34+L34</f>
        <v>1026.0999999999999</v>
      </c>
    </row>
    <row r="35" spans="1:13" ht="51" outlineLevel="7" x14ac:dyDescent="0.25">
      <c r="A35" s="83" t="s">
        <v>12</v>
      </c>
      <c r="B35" s="44" t="s">
        <v>17</v>
      </c>
      <c r="C35" s="44" t="s">
        <v>23</v>
      </c>
      <c r="D35" s="44" t="s">
        <v>29</v>
      </c>
      <c r="E35" s="44" t="s">
        <v>13</v>
      </c>
      <c r="F35" s="112">
        <v>296</v>
      </c>
      <c r="G35" s="28">
        <v>14</v>
      </c>
      <c r="H35" s="113">
        <f t="shared" si="4"/>
        <v>310</v>
      </c>
      <c r="I35" s="31"/>
      <c r="J35" s="113">
        <f t="shared" si="5"/>
        <v>310</v>
      </c>
      <c r="M35" s="23">
        <f t="shared" si="7"/>
        <v>310</v>
      </c>
    </row>
    <row r="36" spans="1:13" ht="25.5" outlineLevel="4" x14ac:dyDescent="0.25">
      <c r="A36" s="82" t="s">
        <v>30</v>
      </c>
      <c r="B36" s="43" t="s">
        <v>17</v>
      </c>
      <c r="C36" s="43" t="s">
        <v>23</v>
      </c>
      <c r="D36" s="43" t="s">
        <v>31</v>
      </c>
      <c r="E36" s="43"/>
      <c r="F36" s="112">
        <v>644</v>
      </c>
      <c r="G36" s="26">
        <f>G37</f>
        <v>48</v>
      </c>
      <c r="H36" s="113">
        <f t="shared" si="4"/>
        <v>692</v>
      </c>
      <c r="I36" s="26">
        <f>I37</f>
        <v>0</v>
      </c>
      <c r="J36" s="113">
        <f t="shared" si="5"/>
        <v>692</v>
      </c>
      <c r="L36" s="1"/>
      <c r="M36" s="1"/>
    </row>
    <row r="37" spans="1:13" ht="25.5" outlineLevel="4" x14ac:dyDescent="0.25">
      <c r="A37" s="29" t="s">
        <v>675</v>
      </c>
      <c r="B37" s="45" t="s">
        <v>17</v>
      </c>
      <c r="C37" s="43" t="s">
        <v>23</v>
      </c>
      <c r="D37" s="59" t="s">
        <v>676</v>
      </c>
      <c r="E37" s="43"/>
      <c r="F37" s="112">
        <v>644</v>
      </c>
      <c r="G37" s="26">
        <f>G38</f>
        <v>48</v>
      </c>
      <c r="H37" s="113">
        <f t="shared" si="4"/>
        <v>692</v>
      </c>
      <c r="I37" s="26">
        <f>I38</f>
        <v>0</v>
      </c>
      <c r="J37" s="113">
        <f t="shared" si="5"/>
        <v>692</v>
      </c>
      <c r="L37" s="1"/>
      <c r="M37" s="1"/>
    </row>
    <row r="38" spans="1:13" ht="102" outlineLevel="6" x14ac:dyDescent="0.25">
      <c r="A38" s="82" t="s">
        <v>32</v>
      </c>
      <c r="B38" s="43" t="s">
        <v>17</v>
      </c>
      <c r="C38" s="43" t="s">
        <v>23</v>
      </c>
      <c r="D38" s="43" t="s">
        <v>33</v>
      </c>
      <c r="E38" s="43"/>
      <c r="F38" s="112">
        <v>644</v>
      </c>
      <c r="G38" s="26">
        <f>G39+G40</f>
        <v>48</v>
      </c>
      <c r="H38" s="113">
        <f t="shared" si="4"/>
        <v>692</v>
      </c>
      <c r="I38" s="26">
        <f>I39+I40</f>
        <v>0</v>
      </c>
      <c r="J38" s="113">
        <f t="shared" si="5"/>
        <v>692</v>
      </c>
      <c r="L38" s="1"/>
      <c r="M38" s="1"/>
    </row>
    <row r="39" spans="1:13" ht="25.5" outlineLevel="7" x14ac:dyDescent="0.25">
      <c r="A39" s="83" t="s">
        <v>10</v>
      </c>
      <c r="B39" s="44" t="s">
        <v>17</v>
      </c>
      <c r="C39" s="44" t="s">
        <v>23</v>
      </c>
      <c r="D39" s="44" t="s">
        <v>33</v>
      </c>
      <c r="E39" s="44" t="s">
        <v>11</v>
      </c>
      <c r="F39" s="112">
        <v>494.6</v>
      </c>
      <c r="G39" s="28">
        <v>37</v>
      </c>
      <c r="H39" s="113">
        <f t="shared" si="4"/>
        <v>531.6</v>
      </c>
      <c r="I39" s="31"/>
      <c r="J39" s="113">
        <f t="shared" si="5"/>
        <v>531.6</v>
      </c>
      <c r="M39" s="23">
        <f t="shared" ref="M39:M40" si="8">J39+L39</f>
        <v>531.6</v>
      </c>
    </row>
    <row r="40" spans="1:13" ht="51" outlineLevel="7" x14ac:dyDescent="0.25">
      <c r="A40" s="83" t="s">
        <v>12</v>
      </c>
      <c r="B40" s="44" t="s">
        <v>17</v>
      </c>
      <c r="C40" s="44" t="s">
        <v>23</v>
      </c>
      <c r="D40" s="44" t="s">
        <v>33</v>
      </c>
      <c r="E40" s="44" t="s">
        <v>13</v>
      </c>
      <c r="F40" s="112">
        <v>149.4</v>
      </c>
      <c r="G40" s="28">
        <v>11</v>
      </c>
      <c r="H40" s="113">
        <f t="shared" si="4"/>
        <v>160.4</v>
      </c>
      <c r="I40" s="31"/>
      <c r="J40" s="113">
        <f t="shared" si="5"/>
        <v>160.4</v>
      </c>
      <c r="M40" s="23">
        <f t="shared" si="8"/>
        <v>160.4</v>
      </c>
    </row>
    <row r="41" spans="1:13" ht="24" outlineLevel="7" x14ac:dyDescent="0.25">
      <c r="A41" s="143" t="s">
        <v>798</v>
      </c>
      <c r="B41" s="45" t="s">
        <v>17</v>
      </c>
      <c r="C41" s="43" t="s">
        <v>23</v>
      </c>
      <c r="D41" s="68" t="s">
        <v>71</v>
      </c>
      <c r="E41" s="44"/>
      <c r="F41" s="112"/>
      <c r="G41" s="28"/>
      <c r="H41" s="113"/>
      <c r="I41" s="26">
        <f>I42</f>
        <v>120</v>
      </c>
      <c r="J41" s="113">
        <f t="shared" si="5"/>
        <v>120</v>
      </c>
    </row>
    <row r="42" spans="1:13" ht="36" outlineLevel="7" x14ac:dyDescent="0.25">
      <c r="A42" s="143" t="s">
        <v>742</v>
      </c>
      <c r="B42" s="45" t="s">
        <v>17</v>
      </c>
      <c r="C42" s="43" t="s">
        <v>23</v>
      </c>
      <c r="D42" s="68" t="s">
        <v>743</v>
      </c>
      <c r="E42" s="44"/>
      <c r="F42" s="112"/>
      <c r="G42" s="28"/>
      <c r="H42" s="113"/>
      <c r="I42" s="26">
        <f>I43</f>
        <v>120</v>
      </c>
      <c r="J42" s="113">
        <f t="shared" si="5"/>
        <v>120</v>
      </c>
    </row>
    <row r="43" spans="1:13" ht="24" outlineLevel="7" x14ac:dyDescent="0.25">
      <c r="A43" s="143" t="s">
        <v>799</v>
      </c>
      <c r="B43" s="45" t="s">
        <v>17</v>
      </c>
      <c r="C43" s="43" t="s">
        <v>23</v>
      </c>
      <c r="D43" s="68" t="s">
        <v>800</v>
      </c>
      <c r="E43" s="44"/>
      <c r="F43" s="112"/>
      <c r="G43" s="28"/>
      <c r="H43" s="113"/>
      <c r="I43" s="26">
        <f>I44</f>
        <v>120</v>
      </c>
      <c r="J43" s="113">
        <f t="shared" si="5"/>
        <v>120</v>
      </c>
    </row>
    <row r="44" spans="1:13" outlineLevel="7" x14ac:dyDescent="0.25">
      <c r="A44" s="145" t="s">
        <v>553</v>
      </c>
      <c r="B44" s="52" t="s">
        <v>17</v>
      </c>
      <c r="C44" s="44" t="s">
        <v>23</v>
      </c>
      <c r="D44" s="146" t="s">
        <v>800</v>
      </c>
      <c r="E44" s="44">
        <v>244</v>
      </c>
      <c r="F44" s="112"/>
      <c r="G44" s="28"/>
      <c r="H44" s="113"/>
      <c r="I44" s="159">
        <v>120</v>
      </c>
      <c r="J44" s="113">
        <f t="shared" si="5"/>
        <v>120</v>
      </c>
      <c r="L44" s="23">
        <v>120</v>
      </c>
      <c r="M44" s="23">
        <f>J44+L44</f>
        <v>240</v>
      </c>
    </row>
    <row r="45" spans="1:13" ht="38.25" outlineLevel="3" x14ac:dyDescent="0.25">
      <c r="A45" s="82" t="s">
        <v>34</v>
      </c>
      <c r="B45" s="43" t="s">
        <v>17</v>
      </c>
      <c r="C45" s="43" t="s">
        <v>23</v>
      </c>
      <c r="D45" s="43" t="s">
        <v>35</v>
      </c>
      <c r="E45" s="43"/>
      <c r="F45" s="112">
        <v>151030.79999999999</v>
      </c>
      <c r="G45" s="26">
        <f>G46</f>
        <v>2767.8</v>
      </c>
      <c r="H45" s="113">
        <f t="shared" si="4"/>
        <v>153798.59999999998</v>
      </c>
      <c r="I45" s="26">
        <f>I46</f>
        <v>10290</v>
      </c>
      <c r="J45" s="113">
        <f t="shared" si="5"/>
        <v>164088.59999999998</v>
      </c>
      <c r="L45" s="1"/>
      <c r="M45" s="1"/>
    </row>
    <row r="46" spans="1:13" ht="25.5" outlineLevel="4" x14ac:dyDescent="0.25">
      <c r="A46" s="82" t="s">
        <v>36</v>
      </c>
      <c r="B46" s="43" t="s">
        <v>17</v>
      </c>
      <c r="C46" s="43" t="s">
        <v>23</v>
      </c>
      <c r="D46" s="43" t="s">
        <v>37</v>
      </c>
      <c r="E46" s="43"/>
      <c r="F46" s="112">
        <v>151030.79999999999</v>
      </c>
      <c r="G46" s="26">
        <f>G47+G75</f>
        <v>2767.8</v>
      </c>
      <c r="H46" s="113">
        <f t="shared" si="4"/>
        <v>153798.59999999998</v>
      </c>
      <c r="I46" s="26">
        <f>I47+I75</f>
        <v>10290</v>
      </c>
      <c r="J46" s="113">
        <f t="shared" si="5"/>
        <v>164088.59999999998</v>
      </c>
      <c r="L46" s="1"/>
      <c r="M46" s="1"/>
    </row>
    <row r="47" spans="1:13" outlineLevel="4" x14ac:dyDescent="0.25">
      <c r="A47" s="29" t="s">
        <v>677</v>
      </c>
      <c r="B47" s="45" t="s">
        <v>17</v>
      </c>
      <c r="C47" s="43" t="s">
        <v>23</v>
      </c>
      <c r="D47" s="59" t="s">
        <v>678</v>
      </c>
      <c r="E47" s="43"/>
      <c r="F47" s="112">
        <v>151030.79999999999</v>
      </c>
      <c r="G47" s="26">
        <f>G48+G58+G66+G69+G71+G73</f>
        <v>0</v>
      </c>
      <c r="H47" s="113">
        <f t="shared" si="4"/>
        <v>151030.79999999999</v>
      </c>
      <c r="I47" s="26">
        <f>I48+I58+I66+I69+I71+I73</f>
        <v>10290</v>
      </c>
      <c r="J47" s="113">
        <f t="shared" si="5"/>
        <v>161320.79999999999</v>
      </c>
      <c r="L47" s="1"/>
      <c r="M47" s="1"/>
    </row>
    <row r="48" spans="1:13" outlineLevel="6" x14ac:dyDescent="0.25">
      <c r="A48" s="82" t="s">
        <v>38</v>
      </c>
      <c r="B48" s="43" t="s">
        <v>17</v>
      </c>
      <c r="C48" s="43" t="s">
        <v>23</v>
      </c>
      <c r="D48" s="43" t="s">
        <v>39</v>
      </c>
      <c r="E48" s="43"/>
      <c r="F48" s="112">
        <v>65600.5</v>
      </c>
      <c r="G48" s="26">
        <f>G49+G50+G51+G52+G53+G54+G55+G56+G57</f>
        <v>0</v>
      </c>
      <c r="H48" s="113">
        <f t="shared" si="4"/>
        <v>65600.5</v>
      </c>
      <c r="I48" s="26">
        <f>I49+I50+I51+I52+I53+I54+I55+I56+I57</f>
        <v>100</v>
      </c>
      <c r="J48" s="113">
        <f t="shared" si="5"/>
        <v>65700.5</v>
      </c>
      <c r="L48" s="1"/>
      <c r="M48" s="1"/>
    </row>
    <row r="49" spans="1:13" ht="25.5" outlineLevel="7" x14ac:dyDescent="0.25">
      <c r="A49" s="83" t="s">
        <v>10</v>
      </c>
      <c r="B49" s="44" t="s">
        <v>17</v>
      </c>
      <c r="C49" s="44" t="s">
        <v>23</v>
      </c>
      <c r="D49" s="44" t="s">
        <v>39</v>
      </c>
      <c r="E49" s="44" t="s">
        <v>11</v>
      </c>
      <c r="F49" s="112">
        <v>32135.200000000001</v>
      </c>
      <c r="G49" s="31"/>
      <c r="H49" s="113">
        <f t="shared" si="4"/>
        <v>32135.200000000001</v>
      </c>
      <c r="I49" s="31"/>
      <c r="J49" s="113">
        <f t="shared" si="5"/>
        <v>32135.200000000001</v>
      </c>
      <c r="M49" s="23">
        <f t="shared" ref="M49:M57" si="9">J49+L49</f>
        <v>32135.200000000001</v>
      </c>
    </row>
    <row r="50" spans="1:13" ht="38.25" outlineLevel="7" x14ac:dyDescent="0.25">
      <c r="A50" s="83" t="s">
        <v>40</v>
      </c>
      <c r="B50" s="44" t="s">
        <v>17</v>
      </c>
      <c r="C50" s="44" t="s">
        <v>23</v>
      </c>
      <c r="D50" s="44" t="s">
        <v>39</v>
      </c>
      <c r="E50" s="44" t="s">
        <v>41</v>
      </c>
      <c r="F50" s="112">
        <v>163</v>
      </c>
      <c r="G50" s="31"/>
      <c r="H50" s="113">
        <f t="shared" si="4"/>
        <v>163</v>
      </c>
      <c r="I50" s="31"/>
      <c r="J50" s="113">
        <f t="shared" si="5"/>
        <v>163</v>
      </c>
      <c r="M50" s="23">
        <f t="shared" si="9"/>
        <v>163</v>
      </c>
    </row>
    <row r="51" spans="1:13" ht="51" outlineLevel="7" x14ac:dyDescent="0.25">
      <c r="A51" s="83" t="s">
        <v>12</v>
      </c>
      <c r="B51" s="44" t="s">
        <v>17</v>
      </c>
      <c r="C51" s="44" t="s">
        <v>23</v>
      </c>
      <c r="D51" s="44" t="s">
        <v>39</v>
      </c>
      <c r="E51" s="44" t="s">
        <v>13</v>
      </c>
      <c r="F51" s="112">
        <v>9584</v>
      </c>
      <c r="G51" s="31"/>
      <c r="H51" s="113">
        <f t="shared" si="4"/>
        <v>9584</v>
      </c>
      <c r="I51" s="31"/>
      <c r="J51" s="113">
        <f t="shared" si="5"/>
        <v>9584</v>
      </c>
      <c r="M51" s="23">
        <f t="shared" si="9"/>
        <v>9584</v>
      </c>
    </row>
    <row r="52" spans="1:13" ht="25.5" outlineLevel="7" x14ac:dyDescent="0.25">
      <c r="A52" s="83" t="s">
        <v>42</v>
      </c>
      <c r="B52" s="44" t="s">
        <v>17</v>
      </c>
      <c r="C52" s="44" t="s">
        <v>23</v>
      </c>
      <c r="D52" s="44" t="s">
        <v>39</v>
      </c>
      <c r="E52" s="44" t="s">
        <v>43</v>
      </c>
      <c r="F52" s="112">
        <v>1094.3</v>
      </c>
      <c r="G52" s="31"/>
      <c r="H52" s="113">
        <f t="shared" si="4"/>
        <v>1094.3</v>
      </c>
      <c r="I52" s="159">
        <v>30</v>
      </c>
      <c r="J52" s="113">
        <f t="shared" si="5"/>
        <v>1124.3</v>
      </c>
      <c r="L52" s="23">
        <v>30</v>
      </c>
      <c r="M52" s="23">
        <f t="shared" si="9"/>
        <v>1154.3</v>
      </c>
    </row>
    <row r="53" spans="1:13" outlineLevel="7" x14ac:dyDescent="0.25">
      <c r="A53" s="83" t="s">
        <v>44</v>
      </c>
      <c r="B53" s="44" t="s">
        <v>17</v>
      </c>
      <c r="C53" s="44" t="s">
        <v>23</v>
      </c>
      <c r="D53" s="44" t="s">
        <v>39</v>
      </c>
      <c r="E53" s="44" t="s">
        <v>45</v>
      </c>
      <c r="F53" s="112">
        <v>17827.2</v>
      </c>
      <c r="G53" s="114"/>
      <c r="H53" s="113">
        <f t="shared" si="4"/>
        <v>17827.2</v>
      </c>
      <c r="I53" s="159">
        <v>70</v>
      </c>
      <c r="J53" s="113">
        <f t="shared" si="5"/>
        <v>17897.2</v>
      </c>
      <c r="L53" s="23">
        <v>70</v>
      </c>
      <c r="M53" s="23">
        <f t="shared" si="9"/>
        <v>17967.2</v>
      </c>
    </row>
    <row r="54" spans="1:13" outlineLevel="7" x14ac:dyDescent="0.25">
      <c r="A54" s="83" t="s">
        <v>46</v>
      </c>
      <c r="B54" s="44" t="s">
        <v>17</v>
      </c>
      <c r="C54" s="44" t="s">
        <v>23</v>
      </c>
      <c r="D54" s="44" t="s">
        <v>39</v>
      </c>
      <c r="E54" s="44" t="s">
        <v>47</v>
      </c>
      <c r="F54" s="112">
        <v>2521.9</v>
      </c>
      <c r="G54" s="31"/>
      <c r="H54" s="113">
        <f t="shared" si="4"/>
        <v>2521.9</v>
      </c>
      <c r="I54" s="31"/>
      <c r="J54" s="113">
        <f t="shared" si="5"/>
        <v>2521.9</v>
      </c>
      <c r="M54" s="23">
        <f t="shared" si="9"/>
        <v>2521.9</v>
      </c>
    </row>
    <row r="55" spans="1:13" ht="51" outlineLevel="7" x14ac:dyDescent="0.25">
      <c r="A55" s="83" t="s">
        <v>48</v>
      </c>
      <c r="B55" s="44" t="s">
        <v>17</v>
      </c>
      <c r="C55" s="44" t="s">
        <v>23</v>
      </c>
      <c r="D55" s="44" t="s">
        <v>39</v>
      </c>
      <c r="E55" s="44" t="s">
        <v>49</v>
      </c>
      <c r="F55" s="112">
        <v>1800</v>
      </c>
      <c r="G55" s="31"/>
      <c r="H55" s="113">
        <f t="shared" si="4"/>
        <v>1800</v>
      </c>
      <c r="I55" s="31"/>
      <c r="J55" s="113">
        <f t="shared" si="5"/>
        <v>1800</v>
      </c>
      <c r="M55" s="23">
        <f t="shared" si="9"/>
        <v>1800</v>
      </c>
    </row>
    <row r="56" spans="1:13" outlineLevel="7" x14ac:dyDescent="0.25">
      <c r="A56" s="83" t="s">
        <v>50</v>
      </c>
      <c r="B56" s="44" t="s">
        <v>17</v>
      </c>
      <c r="C56" s="44" t="s">
        <v>23</v>
      </c>
      <c r="D56" s="44" t="s">
        <v>39</v>
      </c>
      <c r="E56" s="44" t="s">
        <v>51</v>
      </c>
      <c r="F56" s="112">
        <v>162.9</v>
      </c>
      <c r="G56" s="31"/>
      <c r="H56" s="113">
        <f t="shared" si="4"/>
        <v>162.9</v>
      </c>
      <c r="I56" s="31"/>
      <c r="J56" s="113">
        <f t="shared" si="5"/>
        <v>162.9</v>
      </c>
      <c r="M56" s="23">
        <f t="shared" si="9"/>
        <v>162.9</v>
      </c>
    </row>
    <row r="57" spans="1:13" outlineLevel="7" x14ac:dyDescent="0.25">
      <c r="A57" s="83" t="s">
        <v>52</v>
      </c>
      <c r="B57" s="44" t="s">
        <v>17</v>
      </c>
      <c r="C57" s="44" t="s">
        <v>23</v>
      </c>
      <c r="D57" s="44" t="s">
        <v>39</v>
      </c>
      <c r="E57" s="44" t="s">
        <v>53</v>
      </c>
      <c r="F57" s="112">
        <v>312</v>
      </c>
      <c r="G57" s="31"/>
      <c r="H57" s="113">
        <f t="shared" si="4"/>
        <v>312</v>
      </c>
      <c r="I57" s="31"/>
      <c r="J57" s="113">
        <f t="shared" si="5"/>
        <v>312</v>
      </c>
      <c r="M57" s="23">
        <f t="shared" si="9"/>
        <v>312</v>
      </c>
    </row>
    <row r="58" spans="1:13" outlineLevel="6" x14ac:dyDescent="0.25">
      <c r="A58" s="82" t="s">
        <v>54</v>
      </c>
      <c r="B58" s="43" t="s">
        <v>17</v>
      </c>
      <c r="C58" s="43" t="s">
        <v>23</v>
      </c>
      <c r="D58" s="43" t="s">
        <v>55</v>
      </c>
      <c r="E58" s="43"/>
      <c r="F58" s="112">
        <v>77271.899999999994</v>
      </c>
      <c r="G58" s="26">
        <f>G59+G60+G61+G62+G63+G64</f>
        <v>0</v>
      </c>
      <c r="H58" s="113">
        <f t="shared" si="4"/>
        <v>77271.899999999994</v>
      </c>
      <c r="I58" s="26">
        <f>I59+I60+I61+I62+I63+I64+I65</f>
        <v>-55.29999999999999</v>
      </c>
      <c r="J58" s="113">
        <f t="shared" si="5"/>
        <v>77216.599999999991</v>
      </c>
      <c r="L58" s="1"/>
      <c r="M58" s="1"/>
    </row>
    <row r="59" spans="1:13" ht="25.5" outlineLevel="7" x14ac:dyDescent="0.25">
      <c r="A59" s="83" t="s">
        <v>10</v>
      </c>
      <c r="B59" s="44" t="s">
        <v>17</v>
      </c>
      <c r="C59" s="44" t="s">
        <v>23</v>
      </c>
      <c r="D59" s="44" t="s">
        <v>55</v>
      </c>
      <c r="E59" s="44" t="s">
        <v>11</v>
      </c>
      <c r="F59" s="112">
        <v>45020.800000000003</v>
      </c>
      <c r="G59" s="31"/>
      <c r="H59" s="113">
        <f t="shared" si="4"/>
        <v>45020.800000000003</v>
      </c>
      <c r="I59" s="31"/>
      <c r="J59" s="113">
        <f t="shared" si="5"/>
        <v>45020.800000000003</v>
      </c>
      <c r="M59" s="23">
        <f t="shared" ref="M59:M65" si="10">J59+L59</f>
        <v>45020.800000000003</v>
      </c>
    </row>
    <row r="60" spans="1:13" ht="51" outlineLevel="7" x14ac:dyDescent="0.25">
      <c r="A60" s="83" t="s">
        <v>12</v>
      </c>
      <c r="B60" s="44" t="s">
        <v>17</v>
      </c>
      <c r="C60" s="44" t="s">
        <v>23</v>
      </c>
      <c r="D60" s="44" t="s">
        <v>55</v>
      </c>
      <c r="E60" s="44" t="s">
        <v>13</v>
      </c>
      <c r="F60" s="112">
        <v>14291.3</v>
      </c>
      <c r="G60" s="31"/>
      <c r="H60" s="113">
        <f t="shared" si="4"/>
        <v>14291.3</v>
      </c>
      <c r="I60" s="31"/>
      <c r="J60" s="113">
        <f t="shared" si="5"/>
        <v>14291.3</v>
      </c>
      <c r="M60" s="23">
        <f t="shared" si="10"/>
        <v>14291.3</v>
      </c>
    </row>
    <row r="61" spans="1:13" ht="25.5" outlineLevel="7" x14ac:dyDescent="0.25">
      <c r="A61" s="83" t="s">
        <v>42</v>
      </c>
      <c r="B61" s="44" t="s">
        <v>17</v>
      </c>
      <c r="C61" s="44" t="s">
        <v>23</v>
      </c>
      <c r="D61" s="44" t="s">
        <v>55</v>
      </c>
      <c r="E61" s="44" t="s">
        <v>43</v>
      </c>
      <c r="F61" s="112">
        <v>1786.2</v>
      </c>
      <c r="G61" s="31"/>
      <c r="H61" s="113">
        <f t="shared" si="4"/>
        <v>1786.2</v>
      </c>
      <c r="I61" s="159">
        <v>122.6</v>
      </c>
      <c r="J61" s="113">
        <f t="shared" si="5"/>
        <v>1908.8</v>
      </c>
      <c r="L61" s="23">
        <v>122.6</v>
      </c>
      <c r="M61" s="23">
        <f t="shared" si="10"/>
        <v>2031.3999999999999</v>
      </c>
    </row>
    <row r="62" spans="1:13" outlineLevel="7" x14ac:dyDescent="0.25">
      <c r="A62" s="83" t="s">
        <v>44</v>
      </c>
      <c r="B62" s="44" t="s">
        <v>17</v>
      </c>
      <c r="C62" s="44" t="s">
        <v>23</v>
      </c>
      <c r="D62" s="44" t="s">
        <v>55</v>
      </c>
      <c r="E62" s="44" t="s">
        <v>45</v>
      </c>
      <c r="F62" s="112">
        <v>11652.3</v>
      </c>
      <c r="G62" s="31"/>
      <c r="H62" s="113">
        <f t="shared" si="4"/>
        <v>11652.3</v>
      </c>
      <c r="I62" s="159">
        <v>-222.2</v>
      </c>
      <c r="J62" s="113">
        <f t="shared" si="5"/>
        <v>11430.099999999999</v>
      </c>
      <c r="L62" s="23">
        <v>-222.2</v>
      </c>
      <c r="M62" s="23">
        <f t="shared" si="10"/>
        <v>11207.899999999998</v>
      </c>
    </row>
    <row r="63" spans="1:13" outlineLevel="7" x14ac:dyDescent="0.25">
      <c r="A63" s="83" t="s">
        <v>46</v>
      </c>
      <c r="B63" s="44" t="s">
        <v>17</v>
      </c>
      <c r="C63" s="44" t="s">
        <v>23</v>
      </c>
      <c r="D63" s="44" t="s">
        <v>55</v>
      </c>
      <c r="E63" s="44" t="s">
        <v>47</v>
      </c>
      <c r="F63" s="112">
        <v>4442.8</v>
      </c>
      <c r="G63" s="31"/>
      <c r="H63" s="113">
        <f t="shared" si="4"/>
        <v>4442.8</v>
      </c>
      <c r="I63" s="159">
        <v>36.200000000000003</v>
      </c>
      <c r="J63" s="113">
        <f t="shared" si="5"/>
        <v>4479</v>
      </c>
      <c r="L63" s="23">
        <v>36.200000000000003</v>
      </c>
      <c r="M63" s="23">
        <f t="shared" si="10"/>
        <v>4515.2</v>
      </c>
    </row>
    <row r="64" spans="1:13" outlineLevel="7" x14ac:dyDescent="0.25">
      <c r="A64" s="83" t="s">
        <v>50</v>
      </c>
      <c r="B64" s="44" t="s">
        <v>17</v>
      </c>
      <c r="C64" s="44" t="s">
        <v>23</v>
      </c>
      <c r="D64" s="44" t="s">
        <v>55</v>
      </c>
      <c r="E64" s="44" t="s">
        <v>51</v>
      </c>
      <c r="F64" s="112">
        <v>78.5</v>
      </c>
      <c r="G64" s="31"/>
      <c r="H64" s="113">
        <f t="shared" si="4"/>
        <v>78.5</v>
      </c>
      <c r="I64" s="115">
        <f>3.6+3.1</f>
        <v>6.7</v>
      </c>
      <c r="J64" s="113">
        <f t="shared" si="5"/>
        <v>85.2</v>
      </c>
      <c r="L64" s="23">
        <v>3.1</v>
      </c>
      <c r="M64" s="23">
        <f t="shared" si="10"/>
        <v>88.3</v>
      </c>
    </row>
    <row r="65" spans="1:13" outlineLevel="7" x14ac:dyDescent="0.25">
      <c r="A65" s="83" t="s">
        <v>52</v>
      </c>
      <c r="B65" s="44" t="s">
        <v>17</v>
      </c>
      <c r="C65" s="44" t="s">
        <v>23</v>
      </c>
      <c r="D65" s="44">
        <v>1410760031</v>
      </c>
      <c r="E65" s="44" t="s">
        <v>53</v>
      </c>
      <c r="F65" s="112"/>
      <c r="G65" s="31"/>
      <c r="H65" s="113"/>
      <c r="I65" s="159">
        <v>1.4</v>
      </c>
      <c r="J65" s="113">
        <f t="shared" si="5"/>
        <v>1.4</v>
      </c>
      <c r="L65" s="23">
        <v>1.4</v>
      </c>
      <c r="M65" s="23">
        <f t="shared" si="10"/>
        <v>2.8</v>
      </c>
    </row>
    <row r="66" spans="1:13" ht="38.25" outlineLevel="7" x14ac:dyDescent="0.25">
      <c r="A66" s="84" t="s">
        <v>643</v>
      </c>
      <c r="B66" s="43" t="s">
        <v>17</v>
      </c>
      <c r="C66" s="43" t="s">
        <v>23</v>
      </c>
      <c r="D66" s="43">
        <v>1410760150</v>
      </c>
      <c r="E66" s="43"/>
      <c r="F66" s="112">
        <v>0</v>
      </c>
      <c r="G66" s="31"/>
      <c r="H66" s="113">
        <f t="shared" si="4"/>
        <v>0</v>
      </c>
      <c r="I66" s="26">
        <f>I68+I67</f>
        <v>10249.1</v>
      </c>
      <c r="J66" s="113">
        <f t="shared" si="5"/>
        <v>10249.1</v>
      </c>
      <c r="L66" s="1"/>
      <c r="M66" s="1"/>
    </row>
    <row r="67" spans="1:13" ht="30" outlineLevel="7" x14ac:dyDescent="0.25">
      <c r="A67" s="98" t="s">
        <v>613</v>
      </c>
      <c r="B67" s="44" t="s">
        <v>17</v>
      </c>
      <c r="C67" s="44" t="s">
        <v>23</v>
      </c>
      <c r="D67" s="44">
        <v>1410760150</v>
      </c>
      <c r="E67" s="44">
        <v>243</v>
      </c>
      <c r="F67" s="112"/>
      <c r="G67" s="31"/>
      <c r="H67" s="113">
        <f t="shared" si="4"/>
        <v>0</v>
      </c>
      <c r="I67" s="116">
        <f>9350+840</f>
        <v>10190</v>
      </c>
      <c r="J67" s="113">
        <f t="shared" si="5"/>
        <v>10190</v>
      </c>
      <c r="K67" s="32" t="s">
        <v>644</v>
      </c>
      <c r="M67" s="23">
        <f t="shared" ref="M67:M68" si="11">J67+L67</f>
        <v>10190</v>
      </c>
    </row>
    <row r="68" spans="1:13" outlineLevel="7" x14ac:dyDescent="0.25">
      <c r="A68" s="83" t="s">
        <v>44</v>
      </c>
      <c r="B68" s="44" t="s">
        <v>17</v>
      </c>
      <c r="C68" s="44" t="s">
        <v>23</v>
      </c>
      <c r="D68" s="44">
        <v>1410760150</v>
      </c>
      <c r="E68" s="44" t="s">
        <v>45</v>
      </c>
      <c r="F68" s="112"/>
      <c r="G68" s="31"/>
      <c r="H68" s="113">
        <f t="shared" si="4"/>
        <v>0</v>
      </c>
      <c r="I68" s="159">
        <v>59.1</v>
      </c>
      <c r="J68" s="113">
        <f t="shared" si="5"/>
        <v>59.1</v>
      </c>
      <c r="L68" s="23">
        <v>59.1</v>
      </c>
      <c r="M68" s="23">
        <f t="shared" si="11"/>
        <v>118.2</v>
      </c>
    </row>
    <row r="69" spans="1:13" ht="25.5" outlineLevel="6" x14ac:dyDescent="0.25">
      <c r="A69" s="82" t="s">
        <v>56</v>
      </c>
      <c r="B69" s="43" t="s">
        <v>17</v>
      </c>
      <c r="C69" s="43" t="s">
        <v>23</v>
      </c>
      <c r="D69" s="43" t="s">
        <v>57</v>
      </c>
      <c r="E69" s="43"/>
      <c r="F69" s="112">
        <v>766</v>
      </c>
      <c r="G69" s="26">
        <f>G70</f>
        <v>0</v>
      </c>
      <c r="H69" s="113">
        <f t="shared" si="4"/>
        <v>766</v>
      </c>
      <c r="I69" s="26">
        <f>I70</f>
        <v>-0.2</v>
      </c>
      <c r="J69" s="113">
        <f t="shared" si="5"/>
        <v>765.8</v>
      </c>
      <c r="L69" s="1"/>
      <c r="M69" s="1"/>
    </row>
    <row r="70" spans="1:13" outlineLevel="7" x14ac:dyDescent="0.25">
      <c r="A70" s="83" t="s">
        <v>44</v>
      </c>
      <c r="B70" s="44" t="s">
        <v>17</v>
      </c>
      <c r="C70" s="44" t="s">
        <v>23</v>
      </c>
      <c r="D70" s="44" t="s">
        <v>57</v>
      </c>
      <c r="E70" s="44" t="s">
        <v>45</v>
      </c>
      <c r="F70" s="112">
        <v>766</v>
      </c>
      <c r="G70" s="31"/>
      <c r="H70" s="113">
        <f t="shared" si="4"/>
        <v>766</v>
      </c>
      <c r="I70" s="159">
        <v>-0.2</v>
      </c>
      <c r="J70" s="113">
        <f t="shared" si="5"/>
        <v>765.8</v>
      </c>
      <c r="L70" s="23">
        <v>-0.2</v>
      </c>
      <c r="M70" s="23">
        <f>J70+L70</f>
        <v>765.59999999999991</v>
      </c>
    </row>
    <row r="71" spans="1:13" ht="25.5" outlineLevel="6" x14ac:dyDescent="0.25">
      <c r="A71" s="82" t="s">
        <v>58</v>
      </c>
      <c r="B71" s="43" t="s">
        <v>17</v>
      </c>
      <c r="C71" s="43" t="s">
        <v>23</v>
      </c>
      <c r="D71" s="43" t="s">
        <v>59</v>
      </c>
      <c r="E71" s="43"/>
      <c r="F71" s="112">
        <v>278.10000000000002</v>
      </c>
      <c r="G71" s="26">
        <f>G72</f>
        <v>0</v>
      </c>
      <c r="H71" s="113">
        <f t="shared" si="4"/>
        <v>278.10000000000002</v>
      </c>
      <c r="I71" s="26">
        <f>I72</f>
        <v>116.6</v>
      </c>
      <c r="J71" s="113">
        <f t="shared" si="5"/>
        <v>394.70000000000005</v>
      </c>
      <c r="L71" s="1"/>
      <c r="M71" s="1"/>
    </row>
    <row r="72" spans="1:13" ht="25.5" outlineLevel="7" x14ac:dyDescent="0.25">
      <c r="A72" s="83" t="s">
        <v>60</v>
      </c>
      <c r="B72" s="44" t="s">
        <v>17</v>
      </c>
      <c r="C72" s="44" t="s">
        <v>23</v>
      </c>
      <c r="D72" s="44" t="s">
        <v>59</v>
      </c>
      <c r="E72" s="44" t="s">
        <v>61</v>
      </c>
      <c r="F72" s="112">
        <v>278.10000000000002</v>
      </c>
      <c r="G72" s="31"/>
      <c r="H72" s="113">
        <f t="shared" si="4"/>
        <v>278.10000000000002</v>
      </c>
      <c r="I72" s="115">
        <v>116.6</v>
      </c>
      <c r="J72" s="113">
        <f t="shared" si="5"/>
        <v>394.70000000000005</v>
      </c>
      <c r="M72" s="23">
        <f>J72+L72</f>
        <v>394.70000000000005</v>
      </c>
    </row>
    <row r="73" spans="1:13" outlineLevel="6" x14ac:dyDescent="0.25">
      <c r="A73" s="82" t="s">
        <v>62</v>
      </c>
      <c r="B73" s="43" t="s">
        <v>17</v>
      </c>
      <c r="C73" s="43" t="s">
        <v>23</v>
      </c>
      <c r="D73" s="43" t="s">
        <v>63</v>
      </c>
      <c r="E73" s="43"/>
      <c r="F73" s="112">
        <v>7114.3</v>
      </c>
      <c r="G73" s="26">
        <f>G74</f>
        <v>0</v>
      </c>
      <c r="H73" s="113">
        <f t="shared" si="4"/>
        <v>7114.3</v>
      </c>
      <c r="I73" s="26">
        <f>I74</f>
        <v>-120.2</v>
      </c>
      <c r="J73" s="113">
        <f t="shared" si="5"/>
        <v>6994.1</v>
      </c>
      <c r="L73" s="1"/>
      <c r="M73" s="1"/>
    </row>
    <row r="74" spans="1:13" ht="25.5" outlineLevel="7" x14ac:dyDescent="0.25">
      <c r="A74" s="83" t="s">
        <v>60</v>
      </c>
      <c r="B74" s="44" t="s">
        <v>17</v>
      </c>
      <c r="C74" s="44" t="s">
        <v>23</v>
      </c>
      <c r="D74" s="44" t="s">
        <v>63</v>
      </c>
      <c r="E74" s="44" t="s">
        <v>61</v>
      </c>
      <c r="F74" s="112">
        <v>7114.3</v>
      </c>
      <c r="G74" s="31"/>
      <c r="H74" s="113">
        <f t="shared" si="4"/>
        <v>7114.3</v>
      </c>
      <c r="I74" s="115">
        <v>-120.2</v>
      </c>
      <c r="J74" s="113">
        <f t="shared" si="5"/>
        <v>6994.1</v>
      </c>
      <c r="M74" s="23">
        <f>J74+L74</f>
        <v>6994.1</v>
      </c>
    </row>
    <row r="75" spans="1:13" ht="38.25" outlineLevel="7" x14ac:dyDescent="0.25">
      <c r="A75" s="29" t="s">
        <v>679</v>
      </c>
      <c r="B75" s="45" t="s">
        <v>17</v>
      </c>
      <c r="C75" s="43" t="s">
        <v>23</v>
      </c>
      <c r="D75" s="59" t="s">
        <v>680</v>
      </c>
      <c r="E75" s="44"/>
      <c r="F75" s="117">
        <v>0</v>
      </c>
      <c r="G75" s="118">
        <f>G76</f>
        <v>2767.8</v>
      </c>
      <c r="H75" s="113">
        <f t="shared" si="4"/>
        <v>2767.8</v>
      </c>
      <c r="I75" s="118">
        <f>I76</f>
        <v>0</v>
      </c>
      <c r="J75" s="113">
        <f t="shared" si="5"/>
        <v>2767.8</v>
      </c>
      <c r="L75" s="1"/>
      <c r="M75" s="1"/>
    </row>
    <row r="76" spans="1:13" ht="25.5" outlineLevel="7" x14ac:dyDescent="0.25">
      <c r="A76" s="29" t="s">
        <v>565</v>
      </c>
      <c r="B76" s="136" t="s">
        <v>17</v>
      </c>
      <c r="C76" s="136" t="s">
        <v>23</v>
      </c>
      <c r="D76" s="59" t="s">
        <v>566</v>
      </c>
      <c r="E76" s="45" t="s">
        <v>555</v>
      </c>
      <c r="F76" s="137">
        <v>0</v>
      </c>
      <c r="G76" s="26">
        <f>G77+G78+G79</f>
        <v>2767.8</v>
      </c>
      <c r="H76" s="113">
        <f t="shared" si="4"/>
        <v>2767.8</v>
      </c>
      <c r="I76" s="26">
        <f>I77+I78+I79</f>
        <v>0</v>
      </c>
      <c r="J76" s="113">
        <f t="shared" si="5"/>
        <v>2767.8</v>
      </c>
      <c r="L76" s="1"/>
      <c r="M76" s="1"/>
    </row>
    <row r="77" spans="1:13" ht="25.5" outlineLevel="7" x14ac:dyDescent="0.25">
      <c r="A77" s="30" t="s">
        <v>564</v>
      </c>
      <c r="B77" s="47" t="s">
        <v>17</v>
      </c>
      <c r="C77" s="47" t="s">
        <v>23</v>
      </c>
      <c r="D77" s="63" t="s">
        <v>566</v>
      </c>
      <c r="E77" s="52" t="s">
        <v>11</v>
      </c>
      <c r="F77" s="119"/>
      <c r="G77" s="28">
        <v>2072.1</v>
      </c>
      <c r="H77" s="113">
        <f t="shared" si="4"/>
        <v>2072.1</v>
      </c>
      <c r="I77" s="31"/>
      <c r="J77" s="113">
        <f t="shared" si="5"/>
        <v>2072.1</v>
      </c>
      <c r="M77" s="23">
        <f t="shared" ref="M77:M79" si="12">J77+L77</f>
        <v>2072.1</v>
      </c>
    </row>
    <row r="78" spans="1:13" ht="51" outlineLevel="7" x14ac:dyDescent="0.25">
      <c r="A78" s="83" t="s">
        <v>12</v>
      </c>
      <c r="B78" s="47" t="s">
        <v>17</v>
      </c>
      <c r="C78" s="47" t="s">
        <v>23</v>
      </c>
      <c r="D78" s="63" t="s">
        <v>566</v>
      </c>
      <c r="E78" s="52" t="s">
        <v>13</v>
      </c>
      <c r="F78" s="119"/>
      <c r="G78" s="28">
        <v>625.70000000000005</v>
      </c>
      <c r="H78" s="113">
        <f t="shared" si="4"/>
        <v>625.70000000000005</v>
      </c>
      <c r="I78" s="31"/>
      <c r="J78" s="113">
        <f t="shared" si="5"/>
        <v>625.70000000000005</v>
      </c>
      <c r="M78" s="23">
        <f t="shared" si="12"/>
        <v>625.70000000000005</v>
      </c>
    </row>
    <row r="79" spans="1:13" outlineLevel="7" x14ac:dyDescent="0.25">
      <c r="A79" s="83" t="s">
        <v>46</v>
      </c>
      <c r="B79" s="47" t="s">
        <v>17</v>
      </c>
      <c r="C79" s="47" t="s">
        <v>23</v>
      </c>
      <c r="D79" s="63" t="s">
        <v>566</v>
      </c>
      <c r="E79" s="52" t="s">
        <v>47</v>
      </c>
      <c r="F79" s="119"/>
      <c r="G79" s="28">
        <v>70</v>
      </c>
      <c r="H79" s="113">
        <f t="shared" si="4"/>
        <v>70</v>
      </c>
      <c r="I79" s="31"/>
      <c r="J79" s="113">
        <f t="shared" si="5"/>
        <v>70</v>
      </c>
      <c r="M79" s="23">
        <f t="shared" si="12"/>
        <v>70</v>
      </c>
    </row>
    <row r="80" spans="1:13" outlineLevel="2" x14ac:dyDescent="0.25">
      <c r="A80" s="133" t="s">
        <v>64</v>
      </c>
      <c r="B80" s="134" t="s">
        <v>17</v>
      </c>
      <c r="C80" s="134" t="s">
        <v>65</v>
      </c>
      <c r="D80" s="134"/>
      <c r="E80" s="134"/>
      <c r="F80" s="135">
        <v>38.299999999999997</v>
      </c>
      <c r="G80" s="121">
        <f>G81</f>
        <v>0</v>
      </c>
      <c r="H80" s="113">
        <f t="shared" si="4"/>
        <v>38.299999999999997</v>
      </c>
      <c r="I80" s="121">
        <f>I81</f>
        <v>0</v>
      </c>
      <c r="J80" s="113">
        <f t="shared" si="5"/>
        <v>38.299999999999997</v>
      </c>
      <c r="L80" s="1"/>
      <c r="M80" s="1"/>
    </row>
    <row r="81" spans="1:13" outlineLevel="3" x14ac:dyDescent="0.25">
      <c r="A81" s="85" t="s">
        <v>6</v>
      </c>
      <c r="B81" s="48" t="s">
        <v>17</v>
      </c>
      <c r="C81" s="48" t="s">
        <v>65</v>
      </c>
      <c r="D81" s="48" t="s">
        <v>7</v>
      </c>
      <c r="E81" s="48"/>
      <c r="F81" s="120">
        <v>38.299999999999997</v>
      </c>
      <c r="G81" s="121">
        <f>G82</f>
        <v>0</v>
      </c>
      <c r="H81" s="132">
        <f t="shared" si="4"/>
        <v>38.299999999999997</v>
      </c>
      <c r="I81" s="121">
        <f>I82</f>
        <v>0</v>
      </c>
      <c r="J81" s="132">
        <f t="shared" si="5"/>
        <v>38.299999999999997</v>
      </c>
      <c r="L81" s="1"/>
      <c r="M81" s="1"/>
    </row>
    <row r="82" spans="1:13" ht="51" outlineLevel="6" x14ac:dyDescent="0.25">
      <c r="A82" s="82" t="s">
        <v>66</v>
      </c>
      <c r="B82" s="43" t="s">
        <v>17</v>
      </c>
      <c r="C82" s="43" t="s">
        <v>65</v>
      </c>
      <c r="D82" s="43" t="s">
        <v>67</v>
      </c>
      <c r="E82" s="43"/>
      <c r="F82" s="112">
        <v>38.299999999999997</v>
      </c>
      <c r="G82" s="26">
        <f>G83</f>
        <v>0</v>
      </c>
      <c r="H82" s="113">
        <f t="shared" si="4"/>
        <v>38.299999999999997</v>
      </c>
      <c r="I82" s="26">
        <f>I83</f>
        <v>0</v>
      </c>
      <c r="J82" s="113">
        <f t="shared" si="5"/>
        <v>38.299999999999997</v>
      </c>
      <c r="L82" s="1"/>
      <c r="M82" s="1"/>
    </row>
    <row r="83" spans="1:13" outlineLevel="7" x14ac:dyDescent="0.25">
      <c r="A83" s="83" t="s">
        <v>44</v>
      </c>
      <c r="B83" s="44" t="s">
        <v>17</v>
      </c>
      <c r="C83" s="44" t="s">
        <v>65</v>
      </c>
      <c r="D83" s="44" t="s">
        <v>67</v>
      </c>
      <c r="E83" s="44" t="s">
        <v>45</v>
      </c>
      <c r="F83" s="112">
        <v>38.299999999999997</v>
      </c>
      <c r="G83" s="31"/>
      <c r="H83" s="113">
        <f t="shared" si="4"/>
        <v>38.299999999999997</v>
      </c>
      <c r="I83" s="31"/>
      <c r="J83" s="113">
        <f t="shared" si="5"/>
        <v>38.299999999999997</v>
      </c>
      <c r="M83" s="23">
        <f>J83+L83</f>
        <v>38.299999999999997</v>
      </c>
    </row>
    <row r="84" spans="1:13" outlineLevel="2" x14ac:dyDescent="0.25">
      <c r="A84" s="82" t="s">
        <v>68</v>
      </c>
      <c r="B84" s="43" t="s">
        <v>17</v>
      </c>
      <c r="C84" s="43" t="s">
        <v>69</v>
      </c>
      <c r="D84" s="43"/>
      <c r="E84" s="43"/>
      <c r="F84" s="112">
        <v>1500</v>
      </c>
      <c r="G84" s="26">
        <f>G85</f>
        <v>0</v>
      </c>
      <c r="H84" s="113">
        <f t="shared" si="4"/>
        <v>1500</v>
      </c>
      <c r="I84" s="26">
        <f>I85</f>
        <v>0</v>
      </c>
      <c r="J84" s="113">
        <f t="shared" si="5"/>
        <v>1500</v>
      </c>
      <c r="L84" s="1"/>
      <c r="M84" s="1"/>
    </row>
    <row r="85" spans="1:13" ht="25.5" outlineLevel="3" x14ac:dyDescent="0.25">
      <c r="A85" s="82" t="s">
        <v>70</v>
      </c>
      <c r="B85" s="43" t="s">
        <v>17</v>
      </c>
      <c r="C85" s="43" t="s">
        <v>69</v>
      </c>
      <c r="D85" s="43" t="s">
        <v>71</v>
      </c>
      <c r="E85" s="43"/>
      <c r="F85" s="112">
        <v>1500</v>
      </c>
      <c r="G85" s="26">
        <f>G86</f>
        <v>0</v>
      </c>
      <c r="H85" s="113">
        <f t="shared" si="4"/>
        <v>1500</v>
      </c>
      <c r="I85" s="26">
        <f>I86</f>
        <v>0</v>
      </c>
      <c r="J85" s="113">
        <f t="shared" si="5"/>
        <v>1500</v>
      </c>
      <c r="L85" s="1"/>
      <c r="M85" s="1"/>
    </row>
    <row r="86" spans="1:13" ht="25.5" outlineLevel="3" x14ac:dyDescent="0.25">
      <c r="A86" s="29" t="s">
        <v>681</v>
      </c>
      <c r="B86" s="45" t="s">
        <v>17</v>
      </c>
      <c r="C86" s="43" t="s">
        <v>69</v>
      </c>
      <c r="D86" s="59" t="s">
        <v>682</v>
      </c>
      <c r="E86" s="43"/>
      <c r="F86" s="112">
        <v>1500</v>
      </c>
      <c r="G86" s="26">
        <f>G87</f>
        <v>0</v>
      </c>
      <c r="H86" s="113">
        <f t="shared" si="4"/>
        <v>1500</v>
      </c>
      <c r="I86" s="26">
        <f>I87</f>
        <v>0</v>
      </c>
      <c r="J86" s="113">
        <f t="shared" si="5"/>
        <v>1500</v>
      </c>
      <c r="L86" s="1"/>
      <c r="M86" s="1"/>
    </row>
    <row r="87" spans="1:13" outlineLevel="6" x14ac:dyDescent="0.25">
      <c r="A87" s="82" t="s">
        <v>72</v>
      </c>
      <c r="B87" s="43" t="s">
        <v>17</v>
      </c>
      <c r="C87" s="43" t="s">
        <v>69</v>
      </c>
      <c r="D87" s="43" t="s">
        <v>73</v>
      </c>
      <c r="E87" s="43"/>
      <c r="F87" s="112">
        <v>1500</v>
      </c>
      <c r="G87" s="26">
        <f>G88</f>
        <v>0</v>
      </c>
      <c r="H87" s="113">
        <f t="shared" si="4"/>
        <v>1500</v>
      </c>
      <c r="I87" s="26">
        <f>I88</f>
        <v>0</v>
      </c>
      <c r="J87" s="113">
        <f t="shared" si="5"/>
        <v>1500</v>
      </c>
      <c r="L87" s="1"/>
      <c r="M87" s="1"/>
    </row>
    <row r="88" spans="1:13" outlineLevel="7" x14ac:dyDescent="0.25">
      <c r="A88" s="83" t="s">
        <v>74</v>
      </c>
      <c r="B88" s="44" t="s">
        <v>17</v>
      </c>
      <c r="C88" s="44" t="s">
        <v>69</v>
      </c>
      <c r="D88" s="44" t="s">
        <v>73</v>
      </c>
      <c r="E88" s="44" t="s">
        <v>75</v>
      </c>
      <c r="F88" s="112">
        <v>1500</v>
      </c>
      <c r="G88" s="31"/>
      <c r="H88" s="113">
        <f t="shared" si="4"/>
        <v>1500</v>
      </c>
      <c r="I88" s="31"/>
      <c r="J88" s="113">
        <f t="shared" si="5"/>
        <v>1500</v>
      </c>
      <c r="M88" s="23">
        <f>J88+L88</f>
        <v>1500</v>
      </c>
    </row>
    <row r="89" spans="1:13" outlineLevel="2" x14ac:dyDescent="0.25">
      <c r="A89" s="82" t="s">
        <v>76</v>
      </c>
      <c r="B89" s="43" t="s">
        <v>17</v>
      </c>
      <c r="C89" s="43" t="s">
        <v>77</v>
      </c>
      <c r="D89" s="43"/>
      <c r="E89" s="43"/>
      <c r="F89" s="112">
        <v>87250.9</v>
      </c>
      <c r="G89" s="26">
        <f>G90+G115</f>
        <v>-29973</v>
      </c>
      <c r="H89" s="113">
        <f t="shared" si="4"/>
        <v>57277.899999999994</v>
      </c>
      <c r="I89" s="26">
        <f>I90+I115</f>
        <v>43259.8</v>
      </c>
      <c r="J89" s="113">
        <f t="shared" si="5"/>
        <v>100537.7</v>
      </c>
      <c r="L89" s="1"/>
      <c r="M89" s="1"/>
    </row>
    <row r="90" spans="1:13" ht="38.25" outlineLevel="3" x14ac:dyDescent="0.25">
      <c r="A90" s="82" t="s">
        <v>34</v>
      </c>
      <c r="B90" s="43" t="s">
        <v>17</v>
      </c>
      <c r="C90" s="43" t="s">
        <v>77</v>
      </c>
      <c r="D90" s="43" t="s">
        <v>35</v>
      </c>
      <c r="E90" s="43"/>
      <c r="F90" s="112">
        <v>57250.9</v>
      </c>
      <c r="G90" s="26">
        <f>G91+G109</f>
        <v>-30000</v>
      </c>
      <c r="H90" s="113">
        <f t="shared" si="4"/>
        <v>27250.9</v>
      </c>
      <c r="I90" s="26">
        <f>I91+I109</f>
        <v>43259.8</v>
      </c>
      <c r="J90" s="113">
        <f t="shared" si="5"/>
        <v>70510.700000000012</v>
      </c>
      <c r="L90" s="1"/>
      <c r="M90" s="1"/>
    </row>
    <row r="91" spans="1:13" ht="25.5" outlineLevel="4" x14ac:dyDescent="0.25">
      <c r="A91" s="82" t="s">
        <v>36</v>
      </c>
      <c r="B91" s="43" t="s">
        <v>17</v>
      </c>
      <c r="C91" s="43" t="s">
        <v>77</v>
      </c>
      <c r="D91" s="43" t="s">
        <v>37</v>
      </c>
      <c r="E91" s="43"/>
      <c r="F91" s="112">
        <v>57167.3</v>
      </c>
      <c r="G91" s="26">
        <f>G92+G96+G100</f>
        <v>-30000</v>
      </c>
      <c r="H91" s="113">
        <f t="shared" si="4"/>
        <v>27167.300000000003</v>
      </c>
      <c r="I91" s="26">
        <f>I92+I96+I100</f>
        <v>43259.8</v>
      </c>
      <c r="J91" s="113">
        <f t="shared" si="5"/>
        <v>70427.100000000006</v>
      </c>
      <c r="L91" s="1"/>
      <c r="M91" s="1"/>
    </row>
    <row r="92" spans="1:13" ht="76.5" outlineLevel="4" x14ac:dyDescent="0.25">
      <c r="A92" s="99" t="s">
        <v>683</v>
      </c>
      <c r="B92" s="45" t="s">
        <v>17</v>
      </c>
      <c r="C92" s="43" t="s">
        <v>77</v>
      </c>
      <c r="D92" s="59" t="s">
        <v>684</v>
      </c>
      <c r="E92" s="43"/>
      <c r="F92" s="112">
        <v>700</v>
      </c>
      <c r="G92" s="26">
        <f>G93</f>
        <v>0</v>
      </c>
      <c r="H92" s="113">
        <f t="shared" si="4"/>
        <v>700</v>
      </c>
      <c r="I92" s="26">
        <f>I93</f>
        <v>0</v>
      </c>
      <c r="J92" s="113">
        <f t="shared" si="5"/>
        <v>700</v>
      </c>
      <c r="L92" s="1"/>
      <c r="M92" s="1"/>
    </row>
    <row r="93" spans="1:13" ht="38.25" outlineLevel="6" x14ac:dyDescent="0.25">
      <c r="A93" s="82" t="s">
        <v>86</v>
      </c>
      <c r="B93" s="43" t="s">
        <v>17</v>
      </c>
      <c r="C93" s="43" t="s">
        <v>77</v>
      </c>
      <c r="D93" s="43" t="s">
        <v>87</v>
      </c>
      <c r="E93" s="43"/>
      <c r="F93" s="112">
        <v>700</v>
      </c>
      <c r="G93" s="26">
        <f>G94+G95</f>
        <v>0</v>
      </c>
      <c r="H93" s="113">
        <f t="shared" si="4"/>
        <v>700</v>
      </c>
      <c r="I93" s="26">
        <f>I94+I95</f>
        <v>0</v>
      </c>
      <c r="J93" s="113">
        <f t="shared" si="5"/>
        <v>700</v>
      </c>
      <c r="L93" s="1"/>
      <c r="M93" s="1"/>
    </row>
    <row r="94" spans="1:13" outlineLevel="7" x14ac:dyDescent="0.25">
      <c r="A94" s="83" t="s">
        <v>44</v>
      </c>
      <c r="B94" s="44" t="s">
        <v>17</v>
      </c>
      <c r="C94" s="44" t="s">
        <v>77</v>
      </c>
      <c r="D94" s="44" t="s">
        <v>87</v>
      </c>
      <c r="E94" s="44" t="s">
        <v>45</v>
      </c>
      <c r="F94" s="112">
        <v>600</v>
      </c>
      <c r="G94" s="31"/>
      <c r="H94" s="113">
        <f t="shared" si="4"/>
        <v>600</v>
      </c>
      <c r="I94" s="31"/>
      <c r="J94" s="113">
        <f t="shared" si="5"/>
        <v>600</v>
      </c>
      <c r="M94" s="23">
        <f t="shared" ref="M94:M95" si="13">J94+L94</f>
        <v>600</v>
      </c>
    </row>
    <row r="95" spans="1:13" outlineLevel="7" x14ac:dyDescent="0.25">
      <c r="A95" s="83" t="s">
        <v>88</v>
      </c>
      <c r="B95" s="44" t="s">
        <v>17</v>
      </c>
      <c r="C95" s="44" t="s">
        <v>77</v>
      </c>
      <c r="D95" s="44" t="s">
        <v>87</v>
      </c>
      <c r="E95" s="44" t="s">
        <v>89</v>
      </c>
      <c r="F95" s="112">
        <v>100</v>
      </c>
      <c r="G95" s="31"/>
      <c r="H95" s="113">
        <f t="shared" si="4"/>
        <v>100</v>
      </c>
      <c r="I95" s="31"/>
      <c r="J95" s="113">
        <f t="shared" si="5"/>
        <v>100</v>
      </c>
      <c r="M95" s="23">
        <f t="shared" si="13"/>
        <v>100</v>
      </c>
    </row>
    <row r="96" spans="1:13" outlineLevel="7" x14ac:dyDescent="0.25">
      <c r="A96" s="29" t="s">
        <v>685</v>
      </c>
      <c r="B96" s="45" t="s">
        <v>17</v>
      </c>
      <c r="C96" s="43" t="s">
        <v>77</v>
      </c>
      <c r="D96" s="59" t="s">
        <v>686</v>
      </c>
      <c r="E96" s="44"/>
      <c r="F96" s="112">
        <v>4743.8999999999996</v>
      </c>
      <c r="G96" s="26">
        <f>G97</f>
        <v>0</v>
      </c>
      <c r="H96" s="113">
        <f t="shared" si="4"/>
        <v>4743.8999999999996</v>
      </c>
      <c r="I96" s="26">
        <f>I97</f>
        <v>0</v>
      </c>
      <c r="J96" s="113">
        <f t="shared" si="5"/>
        <v>4743.8999999999996</v>
      </c>
      <c r="L96" s="1"/>
      <c r="M96" s="1"/>
    </row>
    <row r="97" spans="1:13" ht="38.25" outlineLevel="6" x14ac:dyDescent="0.25">
      <c r="A97" s="82" t="s">
        <v>90</v>
      </c>
      <c r="B97" s="43" t="s">
        <v>17</v>
      </c>
      <c r="C97" s="43" t="s">
        <v>77</v>
      </c>
      <c r="D97" s="43" t="s">
        <v>91</v>
      </c>
      <c r="E97" s="43"/>
      <c r="F97" s="112">
        <v>4743.8999999999996</v>
      </c>
      <c r="G97" s="26">
        <f>G98+G99</f>
        <v>0</v>
      </c>
      <c r="H97" s="113">
        <f t="shared" si="4"/>
        <v>4743.8999999999996</v>
      </c>
      <c r="I97" s="26">
        <f>I98+I99</f>
        <v>0</v>
      </c>
      <c r="J97" s="113">
        <f t="shared" si="5"/>
        <v>4743.8999999999996</v>
      </c>
      <c r="L97" s="1"/>
      <c r="M97" s="1"/>
    </row>
    <row r="98" spans="1:13" outlineLevel="7" x14ac:dyDescent="0.25">
      <c r="A98" s="83" t="s">
        <v>92</v>
      </c>
      <c r="B98" s="44" t="s">
        <v>17</v>
      </c>
      <c r="C98" s="44" t="s">
        <v>77</v>
      </c>
      <c r="D98" s="44" t="s">
        <v>91</v>
      </c>
      <c r="E98" s="44" t="s">
        <v>93</v>
      </c>
      <c r="F98" s="112">
        <v>3650.5</v>
      </c>
      <c r="G98" s="31"/>
      <c r="H98" s="113">
        <f t="shared" si="4"/>
        <v>3650.5</v>
      </c>
      <c r="I98" s="31"/>
      <c r="J98" s="113">
        <f t="shared" si="5"/>
        <v>3650.5</v>
      </c>
      <c r="M98" s="23">
        <f t="shared" ref="M98:M99" si="14">J98+L98</f>
        <v>3650.5</v>
      </c>
    </row>
    <row r="99" spans="1:13" ht="38.25" outlineLevel="7" x14ac:dyDescent="0.25">
      <c r="A99" s="83" t="s">
        <v>94</v>
      </c>
      <c r="B99" s="44" t="s">
        <v>17</v>
      </c>
      <c r="C99" s="44" t="s">
        <v>77</v>
      </c>
      <c r="D99" s="44" t="s">
        <v>91</v>
      </c>
      <c r="E99" s="44" t="s">
        <v>95</v>
      </c>
      <c r="F99" s="112">
        <v>1093.4000000000001</v>
      </c>
      <c r="G99" s="31"/>
      <c r="H99" s="113">
        <f t="shared" si="4"/>
        <v>1093.4000000000001</v>
      </c>
      <c r="I99" s="31"/>
      <c r="J99" s="113">
        <f t="shared" si="5"/>
        <v>1093.4000000000001</v>
      </c>
      <c r="M99" s="23">
        <f t="shared" si="14"/>
        <v>1093.4000000000001</v>
      </c>
    </row>
    <row r="100" spans="1:13" outlineLevel="7" x14ac:dyDescent="0.25">
      <c r="A100" s="29" t="s">
        <v>677</v>
      </c>
      <c r="B100" s="45" t="s">
        <v>17</v>
      </c>
      <c r="C100" s="43" t="s">
        <v>77</v>
      </c>
      <c r="D100" s="59" t="s">
        <v>678</v>
      </c>
      <c r="E100" s="44"/>
      <c r="F100" s="112">
        <v>51723.4</v>
      </c>
      <c r="G100" s="26">
        <f>G101+G103+G106</f>
        <v>-30000</v>
      </c>
      <c r="H100" s="113">
        <f t="shared" si="4"/>
        <v>21723.4</v>
      </c>
      <c r="I100" s="26">
        <f>I101+I103+I106</f>
        <v>43259.8</v>
      </c>
      <c r="J100" s="113">
        <f t="shared" si="5"/>
        <v>64983.200000000004</v>
      </c>
      <c r="L100" s="1"/>
      <c r="M100" s="1"/>
    </row>
    <row r="101" spans="1:13" outlineLevel="6" x14ac:dyDescent="0.25">
      <c r="A101" s="82" t="s">
        <v>38</v>
      </c>
      <c r="B101" s="43" t="s">
        <v>17</v>
      </c>
      <c r="C101" s="43" t="s">
        <v>77</v>
      </c>
      <c r="D101" s="43" t="s">
        <v>39</v>
      </c>
      <c r="E101" s="43"/>
      <c r="F101" s="112">
        <v>245</v>
      </c>
      <c r="G101" s="26">
        <f>G102</f>
        <v>0</v>
      </c>
      <c r="H101" s="113">
        <f t="shared" si="4"/>
        <v>245</v>
      </c>
      <c r="I101" s="26">
        <f>I102</f>
        <v>0</v>
      </c>
      <c r="J101" s="113">
        <f t="shared" si="5"/>
        <v>245</v>
      </c>
      <c r="L101" s="1"/>
      <c r="M101" s="1"/>
    </row>
    <row r="102" spans="1:13" outlineLevel="7" x14ac:dyDescent="0.25">
      <c r="A102" s="83" t="s">
        <v>52</v>
      </c>
      <c r="B102" s="44" t="s">
        <v>17</v>
      </c>
      <c r="C102" s="44" t="s">
        <v>77</v>
      </c>
      <c r="D102" s="44" t="s">
        <v>39</v>
      </c>
      <c r="E102" s="44" t="s">
        <v>53</v>
      </c>
      <c r="F102" s="112">
        <v>245</v>
      </c>
      <c r="G102" s="31"/>
      <c r="H102" s="113">
        <f t="shared" si="4"/>
        <v>245</v>
      </c>
      <c r="I102" s="31"/>
      <c r="J102" s="113">
        <f t="shared" si="5"/>
        <v>245</v>
      </c>
      <c r="M102" s="23">
        <f>J102+L102</f>
        <v>245</v>
      </c>
    </row>
    <row r="103" spans="1:13" ht="25.5" outlineLevel="6" x14ac:dyDescent="0.25">
      <c r="A103" s="82" t="s">
        <v>96</v>
      </c>
      <c r="B103" s="43" t="s">
        <v>17</v>
      </c>
      <c r="C103" s="43" t="s">
        <v>77</v>
      </c>
      <c r="D103" s="43" t="s">
        <v>97</v>
      </c>
      <c r="E103" s="43"/>
      <c r="F103" s="112">
        <v>1478.4</v>
      </c>
      <c r="G103" s="26">
        <f>G104+G105</f>
        <v>0</v>
      </c>
      <c r="H103" s="113">
        <f t="shared" si="4"/>
        <v>1478.4</v>
      </c>
      <c r="I103" s="26">
        <f>I104+I105</f>
        <v>0</v>
      </c>
      <c r="J103" s="113">
        <f t="shared" si="5"/>
        <v>1478.4</v>
      </c>
      <c r="L103" s="1"/>
      <c r="M103" s="1"/>
    </row>
    <row r="104" spans="1:13" outlineLevel="7" x14ac:dyDescent="0.25">
      <c r="A104" s="83" t="s">
        <v>44</v>
      </c>
      <c r="B104" s="44" t="s">
        <v>17</v>
      </c>
      <c r="C104" s="44" t="s">
        <v>77</v>
      </c>
      <c r="D104" s="44" t="s">
        <v>97</v>
      </c>
      <c r="E104" s="44" t="s">
        <v>45</v>
      </c>
      <c r="F104" s="112">
        <v>1470.4</v>
      </c>
      <c r="G104" s="31"/>
      <c r="H104" s="113">
        <f t="shared" si="4"/>
        <v>1470.4</v>
      </c>
      <c r="I104" s="31"/>
      <c r="J104" s="113">
        <f t="shared" si="5"/>
        <v>1470.4</v>
      </c>
      <c r="M104" s="23">
        <f t="shared" ref="M104:M105" si="15">J104+L104</f>
        <v>1470.4</v>
      </c>
    </row>
    <row r="105" spans="1:13" outlineLevel="7" x14ac:dyDescent="0.25">
      <c r="A105" s="83" t="s">
        <v>88</v>
      </c>
      <c r="B105" s="44" t="s">
        <v>17</v>
      </c>
      <c r="C105" s="44" t="s">
        <v>77</v>
      </c>
      <c r="D105" s="44" t="s">
        <v>97</v>
      </c>
      <c r="E105" s="44" t="s">
        <v>89</v>
      </c>
      <c r="F105" s="112">
        <v>8</v>
      </c>
      <c r="G105" s="31"/>
      <c r="H105" s="113">
        <f t="shared" si="4"/>
        <v>8</v>
      </c>
      <c r="I105" s="31"/>
      <c r="J105" s="113">
        <f t="shared" si="5"/>
        <v>8</v>
      </c>
      <c r="M105" s="23">
        <f t="shared" si="15"/>
        <v>8</v>
      </c>
    </row>
    <row r="106" spans="1:13" ht="25.5" outlineLevel="6" x14ac:dyDescent="0.25">
      <c r="A106" s="82" t="s">
        <v>98</v>
      </c>
      <c r="B106" s="43" t="s">
        <v>17</v>
      </c>
      <c r="C106" s="43" t="s">
        <v>77</v>
      </c>
      <c r="D106" s="43" t="s">
        <v>99</v>
      </c>
      <c r="E106" s="43"/>
      <c r="F106" s="112">
        <v>50000</v>
      </c>
      <c r="G106" s="26">
        <f>G108</f>
        <v>-30000</v>
      </c>
      <c r="H106" s="113">
        <f t="shared" si="4"/>
        <v>20000</v>
      </c>
      <c r="I106" s="26">
        <f>I108+I107</f>
        <v>43259.8</v>
      </c>
      <c r="J106" s="113">
        <f t="shared" si="5"/>
        <v>63259.8</v>
      </c>
      <c r="L106" s="1"/>
      <c r="M106" s="1"/>
    </row>
    <row r="107" spans="1:13" ht="25.5" outlineLevel="6" x14ac:dyDescent="0.25">
      <c r="A107" s="30" t="s">
        <v>564</v>
      </c>
      <c r="B107" s="44" t="s">
        <v>17</v>
      </c>
      <c r="C107" s="44" t="s">
        <v>77</v>
      </c>
      <c r="D107" s="44" t="s">
        <v>99</v>
      </c>
      <c r="E107" s="44">
        <v>121</v>
      </c>
      <c r="F107" s="112"/>
      <c r="G107" s="26"/>
      <c r="H107" s="113">
        <f t="shared" ref="H107:H170" si="16">F107+G107</f>
        <v>0</v>
      </c>
      <c r="I107" s="116">
        <f>23444.8</f>
        <v>23444.799999999999</v>
      </c>
      <c r="J107" s="113">
        <f t="shared" si="5"/>
        <v>23444.799999999999</v>
      </c>
      <c r="K107" s="32" t="s">
        <v>671</v>
      </c>
      <c r="M107" s="23">
        <f t="shared" ref="M107:M108" si="17">J107+L107</f>
        <v>23444.799999999999</v>
      </c>
    </row>
    <row r="108" spans="1:13" outlineLevel="7" x14ac:dyDescent="0.25">
      <c r="A108" s="83" t="s">
        <v>44</v>
      </c>
      <c r="B108" s="44" t="s">
        <v>17</v>
      </c>
      <c r="C108" s="44" t="s">
        <v>77</v>
      </c>
      <c r="D108" s="44" t="s">
        <v>99</v>
      </c>
      <c r="E108" s="44" t="s">
        <v>45</v>
      </c>
      <c r="F108" s="112">
        <v>50000</v>
      </c>
      <c r="G108" s="115">
        <v>-30000</v>
      </c>
      <c r="H108" s="113">
        <f t="shared" si="16"/>
        <v>20000</v>
      </c>
      <c r="I108" s="116">
        <f>20000-185</f>
        <v>19815</v>
      </c>
      <c r="J108" s="113">
        <f t="shared" ref="J108:J171" si="18">H108+I108</f>
        <v>39815</v>
      </c>
      <c r="K108" s="32" t="s">
        <v>670</v>
      </c>
      <c r="L108" s="23">
        <v>-185</v>
      </c>
      <c r="M108" s="23">
        <f t="shared" si="17"/>
        <v>39630</v>
      </c>
    </row>
    <row r="109" spans="1:13" ht="25.5" outlineLevel="4" x14ac:dyDescent="0.25">
      <c r="A109" s="82" t="s">
        <v>100</v>
      </c>
      <c r="B109" s="43" t="s">
        <v>17</v>
      </c>
      <c r="C109" s="43" t="s">
        <v>77</v>
      </c>
      <c r="D109" s="43" t="s">
        <v>101</v>
      </c>
      <c r="E109" s="43"/>
      <c r="F109" s="112">
        <v>83.6</v>
      </c>
      <c r="G109" s="26">
        <f>G110</f>
        <v>0</v>
      </c>
      <c r="H109" s="113">
        <f t="shared" si="16"/>
        <v>83.6</v>
      </c>
      <c r="I109" s="26">
        <f>I110</f>
        <v>0</v>
      </c>
      <c r="J109" s="113">
        <f t="shared" si="18"/>
        <v>83.6</v>
      </c>
      <c r="L109" s="1"/>
      <c r="M109" s="1"/>
    </row>
    <row r="110" spans="1:13" ht="25.5" outlineLevel="4" x14ac:dyDescent="0.25">
      <c r="A110" s="29" t="s">
        <v>687</v>
      </c>
      <c r="B110" s="45" t="s">
        <v>17</v>
      </c>
      <c r="C110" s="43" t="s">
        <v>77</v>
      </c>
      <c r="D110" s="59" t="s">
        <v>688</v>
      </c>
      <c r="E110" s="43"/>
      <c r="F110" s="112">
        <v>83.6</v>
      </c>
      <c r="G110" s="26">
        <f>G111</f>
        <v>0</v>
      </c>
      <c r="H110" s="113">
        <f t="shared" si="16"/>
        <v>83.6</v>
      </c>
      <c r="I110" s="26">
        <f>I111</f>
        <v>0</v>
      </c>
      <c r="J110" s="113">
        <f t="shared" si="18"/>
        <v>83.6</v>
      </c>
      <c r="L110" s="1"/>
      <c r="M110" s="1"/>
    </row>
    <row r="111" spans="1:13" ht="38.25" outlineLevel="6" x14ac:dyDescent="0.25">
      <c r="A111" s="82" t="s">
        <v>102</v>
      </c>
      <c r="B111" s="43" t="s">
        <v>17</v>
      </c>
      <c r="C111" s="43" t="s">
        <v>77</v>
      </c>
      <c r="D111" s="43" t="s">
        <v>103</v>
      </c>
      <c r="E111" s="43"/>
      <c r="F111" s="112">
        <v>83.6</v>
      </c>
      <c r="G111" s="26">
        <f>G112+G113+G114</f>
        <v>0</v>
      </c>
      <c r="H111" s="113">
        <f t="shared" si="16"/>
        <v>83.6</v>
      </c>
      <c r="I111" s="26">
        <f>I112+I113+I114</f>
        <v>0</v>
      </c>
      <c r="J111" s="113">
        <f t="shared" si="18"/>
        <v>83.6</v>
      </c>
      <c r="L111" s="1"/>
      <c r="M111" s="1"/>
    </row>
    <row r="112" spans="1:13" outlineLevel="7" x14ac:dyDescent="0.25">
      <c r="A112" s="83" t="s">
        <v>44</v>
      </c>
      <c r="B112" s="44" t="s">
        <v>17</v>
      </c>
      <c r="C112" s="44" t="s">
        <v>77</v>
      </c>
      <c r="D112" s="44" t="s">
        <v>103</v>
      </c>
      <c r="E112" s="44" t="s">
        <v>45</v>
      </c>
      <c r="F112" s="112">
        <v>13.6</v>
      </c>
      <c r="G112" s="31"/>
      <c r="H112" s="113">
        <f t="shared" si="16"/>
        <v>13.6</v>
      </c>
      <c r="I112" s="31"/>
      <c r="J112" s="113">
        <f t="shared" si="18"/>
        <v>13.6</v>
      </c>
      <c r="M112" s="23">
        <f t="shared" ref="M112:M114" si="19">J112+L112</f>
        <v>13.6</v>
      </c>
    </row>
    <row r="113" spans="1:13" outlineLevel="7" x14ac:dyDescent="0.25">
      <c r="A113" s="83" t="s">
        <v>88</v>
      </c>
      <c r="B113" s="44" t="s">
        <v>17</v>
      </c>
      <c r="C113" s="44" t="s">
        <v>77</v>
      </c>
      <c r="D113" s="44" t="s">
        <v>103</v>
      </c>
      <c r="E113" s="44" t="s">
        <v>89</v>
      </c>
      <c r="F113" s="112">
        <v>20</v>
      </c>
      <c r="G113" s="31"/>
      <c r="H113" s="113">
        <f t="shared" si="16"/>
        <v>20</v>
      </c>
      <c r="I113" s="31"/>
      <c r="J113" s="113">
        <f t="shared" si="18"/>
        <v>20</v>
      </c>
      <c r="M113" s="23">
        <f t="shared" si="19"/>
        <v>20</v>
      </c>
    </row>
    <row r="114" spans="1:13" outlineLevel="7" x14ac:dyDescent="0.25">
      <c r="A114" s="83" t="s">
        <v>14</v>
      </c>
      <c r="B114" s="44" t="s">
        <v>17</v>
      </c>
      <c r="C114" s="44" t="s">
        <v>77</v>
      </c>
      <c r="D114" s="44" t="s">
        <v>103</v>
      </c>
      <c r="E114" s="44" t="s">
        <v>15</v>
      </c>
      <c r="F114" s="112">
        <v>50</v>
      </c>
      <c r="G114" s="31"/>
      <c r="H114" s="113">
        <f t="shared" si="16"/>
        <v>50</v>
      </c>
      <c r="I114" s="31"/>
      <c r="J114" s="113">
        <f t="shared" si="18"/>
        <v>50</v>
      </c>
      <c r="M114" s="23">
        <f t="shared" si="19"/>
        <v>50</v>
      </c>
    </row>
    <row r="115" spans="1:13" outlineLevel="3" x14ac:dyDescent="0.25">
      <c r="A115" s="82" t="s">
        <v>6</v>
      </c>
      <c r="B115" s="43" t="s">
        <v>17</v>
      </c>
      <c r="C115" s="43" t="s">
        <v>77</v>
      </c>
      <c r="D115" s="43" t="s">
        <v>7</v>
      </c>
      <c r="E115" s="43"/>
      <c r="F115" s="112">
        <v>30000</v>
      </c>
      <c r="G115" s="26">
        <f>G116+G118</f>
        <v>27</v>
      </c>
      <c r="H115" s="113">
        <f t="shared" si="16"/>
        <v>30027</v>
      </c>
      <c r="I115" s="26">
        <f>I116+I118</f>
        <v>0</v>
      </c>
      <c r="J115" s="113">
        <f t="shared" si="18"/>
        <v>30027</v>
      </c>
      <c r="L115" s="1"/>
      <c r="M115" s="1"/>
    </row>
    <row r="116" spans="1:13" ht="25.5" outlineLevel="6" x14ac:dyDescent="0.25">
      <c r="A116" s="82" t="s">
        <v>104</v>
      </c>
      <c r="B116" s="43" t="s">
        <v>17</v>
      </c>
      <c r="C116" s="43" t="s">
        <v>77</v>
      </c>
      <c r="D116" s="43" t="s">
        <v>105</v>
      </c>
      <c r="E116" s="43"/>
      <c r="F116" s="112">
        <v>30000</v>
      </c>
      <c r="G116" s="26">
        <f>G117</f>
        <v>0</v>
      </c>
      <c r="H116" s="113">
        <f t="shared" si="16"/>
        <v>30000</v>
      </c>
      <c r="I116" s="26">
        <f>I117</f>
        <v>0</v>
      </c>
      <c r="J116" s="113">
        <f t="shared" si="18"/>
        <v>30000</v>
      </c>
      <c r="L116" s="1"/>
      <c r="M116" s="1"/>
    </row>
    <row r="117" spans="1:13" ht="38.25" outlineLevel="7" x14ac:dyDescent="0.25">
      <c r="A117" s="83" t="s">
        <v>106</v>
      </c>
      <c r="B117" s="44" t="s">
        <v>17</v>
      </c>
      <c r="C117" s="44" t="s">
        <v>77</v>
      </c>
      <c r="D117" s="44" t="s">
        <v>105</v>
      </c>
      <c r="E117" s="44" t="s">
        <v>107</v>
      </c>
      <c r="F117" s="112">
        <v>30000</v>
      </c>
      <c r="G117" s="31"/>
      <c r="H117" s="113">
        <f t="shared" si="16"/>
        <v>30000</v>
      </c>
      <c r="I117" s="31"/>
      <c r="J117" s="113">
        <f t="shared" si="18"/>
        <v>30000</v>
      </c>
      <c r="M117" s="23">
        <f>J117+L117</f>
        <v>30000</v>
      </c>
    </row>
    <row r="118" spans="1:13" ht="51" outlineLevel="7" x14ac:dyDescent="0.25">
      <c r="A118" s="29" t="s">
        <v>556</v>
      </c>
      <c r="B118" s="43" t="s">
        <v>17</v>
      </c>
      <c r="C118" s="43" t="s">
        <v>77</v>
      </c>
      <c r="D118" s="59" t="s">
        <v>554</v>
      </c>
      <c r="E118" s="45" t="s">
        <v>555</v>
      </c>
      <c r="F118" s="112">
        <v>0</v>
      </c>
      <c r="G118" s="26">
        <f>G119</f>
        <v>27</v>
      </c>
      <c r="H118" s="113">
        <f t="shared" si="16"/>
        <v>27</v>
      </c>
      <c r="I118" s="26">
        <f>I119</f>
        <v>0</v>
      </c>
      <c r="J118" s="113">
        <f t="shared" si="18"/>
        <v>27</v>
      </c>
      <c r="L118" s="1"/>
      <c r="M118" s="1"/>
    </row>
    <row r="119" spans="1:13" outlineLevel="7" x14ac:dyDescent="0.25">
      <c r="A119" s="100" t="s">
        <v>553</v>
      </c>
      <c r="B119" s="49" t="s">
        <v>17</v>
      </c>
      <c r="C119" s="49" t="s">
        <v>77</v>
      </c>
      <c r="D119" s="61" t="s">
        <v>554</v>
      </c>
      <c r="E119" s="86" t="s">
        <v>45</v>
      </c>
      <c r="F119" s="117"/>
      <c r="G119" s="28">
        <v>27</v>
      </c>
      <c r="H119" s="113">
        <f t="shared" si="16"/>
        <v>27</v>
      </c>
      <c r="I119" s="31"/>
      <c r="J119" s="113">
        <f t="shared" si="18"/>
        <v>27</v>
      </c>
      <c r="M119" s="23">
        <f>J119+L119</f>
        <v>27</v>
      </c>
    </row>
    <row r="120" spans="1:13" outlineLevel="7" x14ac:dyDescent="0.25">
      <c r="A120" s="29" t="s">
        <v>557</v>
      </c>
      <c r="B120" s="50" t="s">
        <v>17</v>
      </c>
      <c r="C120" s="73" t="s">
        <v>561</v>
      </c>
      <c r="D120" s="66"/>
      <c r="E120" s="87"/>
      <c r="F120" s="25">
        <v>0</v>
      </c>
      <c r="G120" s="26">
        <f>G121</f>
        <v>6000</v>
      </c>
      <c r="H120" s="113">
        <f t="shared" si="16"/>
        <v>6000</v>
      </c>
      <c r="I120" s="26">
        <f>I121</f>
        <v>0</v>
      </c>
      <c r="J120" s="113">
        <f t="shared" si="18"/>
        <v>6000</v>
      </c>
      <c r="L120" s="1"/>
      <c r="M120" s="1"/>
    </row>
    <row r="121" spans="1:13" outlineLevel="7" x14ac:dyDescent="0.25">
      <c r="A121" s="29" t="s">
        <v>558</v>
      </c>
      <c r="B121" s="50" t="s">
        <v>17</v>
      </c>
      <c r="C121" s="73" t="s">
        <v>562</v>
      </c>
      <c r="D121" s="66"/>
      <c r="E121" s="87"/>
      <c r="F121" s="25">
        <v>0</v>
      </c>
      <c r="G121" s="26">
        <f>G122</f>
        <v>6000</v>
      </c>
      <c r="H121" s="113">
        <f t="shared" si="16"/>
        <v>6000</v>
      </c>
      <c r="I121" s="26">
        <f>I122</f>
        <v>0</v>
      </c>
      <c r="J121" s="113">
        <f t="shared" si="18"/>
        <v>6000</v>
      </c>
      <c r="L121" s="1"/>
      <c r="M121" s="1"/>
    </row>
    <row r="122" spans="1:13" outlineLevel="7" x14ac:dyDescent="0.25">
      <c r="A122" s="29" t="s">
        <v>559</v>
      </c>
      <c r="B122" s="50" t="s">
        <v>17</v>
      </c>
      <c r="C122" s="73" t="s">
        <v>562</v>
      </c>
      <c r="D122" s="59" t="s">
        <v>7</v>
      </c>
      <c r="E122" s="87"/>
      <c r="F122" s="25">
        <v>0</v>
      </c>
      <c r="G122" s="26">
        <f>G123</f>
        <v>6000</v>
      </c>
      <c r="H122" s="113">
        <f t="shared" si="16"/>
        <v>6000</v>
      </c>
      <c r="I122" s="26">
        <f>I123</f>
        <v>0</v>
      </c>
      <c r="J122" s="113">
        <f t="shared" si="18"/>
        <v>6000</v>
      </c>
      <c r="L122" s="1"/>
      <c r="M122" s="1"/>
    </row>
    <row r="123" spans="1:13" ht="25.5" outlineLevel="7" x14ac:dyDescent="0.25">
      <c r="A123" s="29" t="s">
        <v>560</v>
      </c>
      <c r="B123" s="50" t="s">
        <v>17</v>
      </c>
      <c r="C123" s="73" t="s">
        <v>562</v>
      </c>
      <c r="D123" s="59" t="s">
        <v>563</v>
      </c>
      <c r="E123" s="87"/>
      <c r="F123" s="25">
        <v>0</v>
      </c>
      <c r="G123" s="26">
        <f>G124+G125+G126+G127</f>
        <v>6000</v>
      </c>
      <c r="H123" s="113">
        <f t="shared" si="16"/>
        <v>6000</v>
      </c>
      <c r="I123" s="26">
        <f>I124+I125+I126+I127</f>
        <v>0</v>
      </c>
      <c r="J123" s="113">
        <f t="shared" si="18"/>
        <v>6000</v>
      </c>
      <c r="L123" s="1"/>
      <c r="M123" s="1"/>
    </row>
    <row r="124" spans="1:13" ht="25.5" outlineLevel="7" x14ac:dyDescent="0.25">
      <c r="A124" s="30" t="s">
        <v>564</v>
      </c>
      <c r="B124" s="87" t="s">
        <v>17</v>
      </c>
      <c r="C124" s="74" t="s">
        <v>562</v>
      </c>
      <c r="D124" s="63" t="s">
        <v>563</v>
      </c>
      <c r="E124" s="52" t="s">
        <v>11</v>
      </c>
      <c r="F124" s="25"/>
      <c r="G124" s="28">
        <v>4477.7</v>
      </c>
      <c r="H124" s="113">
        <f t="shared" si="16"/>
        <v>4477.7</v>
      </c>
      <c r="I124" s="31"/>
      <c r="J124" s="113">
        <f t="shared" si="18"/>
        <v>4477.7</v>
      </c>
      <c r="M124" s="23">
        <f t="shared" ref="M124:M127" si="20">J124+L124</f>
        <v>4477.7</v>
      </c>
    </row>
    <row r="125" spans="1:13" ht="38.25" outlineLevel="7" x14ac:dyDescent="0.25">
      <c r="A125" s="83" t="s">
        <v>40</v>
      </c>
      <c r="B125" s="87" t="s">
        <v>17</v>
      </c>
      <c r="C125" s="74" t="s">
        <v>562</v>
      </c>
      <c r="D125" s="63" t="s">
        <v>563</v>
      </c>
      <c r="E125" s="52" t="s">
        <v>41</v>
      </c>
      <c r="F125" s="25"/>
      <c r="G125" s="28">
        <v>10</v>
      </c>
      <c r="H125" s="113">
        <f t="shared" si="16"/>
        <v>10</v>
      </c>
      <c r="I125" s="31"/>
      <c r="J125" s="113">
        <f t="shared" si="18"/>
        <v>10</v>
      </c>
      <c r="M125" s="23">
        <f t="shared" si="20"/>
        <v>10</v>
      </c>
    </row>
    <row r="126" spans="1:13" ht="51" outlineLevel="7" x14ac:dyDescent="0.25">
      <c r="A126" s="83" t="s">
        <v>12</v>
      </c>
      <c r="B126" s="87" t="s">
        <v>17</v>
      </c>
      <c r="C126" s="74" t="s">
        <v>562</v>
      </c>
      <c r="D126" s="63" t="s">
        <v>563</v>
      </c>
      <c r="E126" s="52" t="s">
        <v>13</v>
      </c>
      <c r="F126" s="25"/>
      <c r="G126" s="28">
        <v>1352.3</v>
      </c>
      <c r="H126" s="113">
        <f t="shared" si="16"/>
        <v>1352.3</v>
      </c>
      <c r="I126" s="31"/>
      <c r="J126" s="113">
        <f t="shared" si="18"/>
        <v>1352.3</v>
      </c>
      <c r="M126" s="23">
        <f t="shared" si="20"/>
        <v>1352.3</v>
      </c>
    </row>
    <row r="127" spans="1:13" outlineLevel="7" x14ac:dyDescent="0.25">
      <c r="A127" s="100" t="s">
        <v>553</v>
      </c>
      <c r="B127" s="87" t="s">
        <v>17</v>
      </c>
      <c r="C127" s="74" t="s">
        <v>562</v>
      </c>
      <c r="D127" s="63" t="s">
        <v>563</v>
      </c>
      <c r="E127" s="52" t="s">
        <v>45</v>
      </c>
      <c r="F127" s="25"/>
      <c r="G127" s="28">
        <v>160</v>
      </c>
      <c r="H127" s="113">
        <f t="shared" si="16"/>
        <v>160</v>
      </c>
      <c r="I127" s="31"/>
      <c r="J127" s="113">
        <f t="shared" si="18"/>
        <v>160</v>
      </c>
      <c r="M127" s="23">
        <f t="shared" si="20"/>
        <v>160</v>
      </c>
    </row>
    <row r="128" spans="1:13" ht="25.5" outlineLevel="1" x14ac:dyDescent="0.25">
      <c r="A128" s="85" t="s">
        <v>108</v>
      </c>
      <c r="B128" s="48" t="s">
        <v>17</v>
      </c>
      <c r="C128" s="48" t="s">
        <v>109</v>
      </c>
      <c r="D128" s="48"/>
      <c r="E128" s="48"/>
      <c r="F128" s="120">
        <v>43689</v>
      </c>
      <c r="G128" s="26">
        <f>G129+G140+G162</f>
        <v>0</v>
      </c>
      <c r="H128" s="113">
        <f t="shared" si="16"/>
        <v>43689</v>
      </c>
      <c r="I128" s="26">
        <f>I129+I140+I162</f>
        <v>1556.6999999999998</v>
      </c>
      <c r="J128" s="113">
        <f t="shared" si="18"/>
        <v>45245.7</v>
      </c>
      <c r="L128" s="1"/>
      <c r="M128" s="1"/>
    </row>
    <row r="129" spans="1:13" outlineLevel="2" x14ac:dyDescent="0.25">
      <c r="A129" s="82" t="s">
        <v>110</v>
      </c>
      <c r="B129" s="43" t="s">
        <v>17</v>
      </c>
      <c r="C129" s="43" t="s">
        <v>111</v>
      </c>
      <c r="D129" s="43"/>
      <c r="E129" s="43"/>
      <c r="F129" s="112">
        <v>127.6</v>
      </c>
      <c r="G129" s="26">
        <f>G130+G136</f>
        <v>0</v>
      </c>
      <c r="H129" s="113">
        <f t="shared" si="16"/>
        <v>127.6</v>
      </c>
      <c r="I129" s="26">
        <f>I130+I136</f>
        <v>0</v>
      </c>
      <c r="J129" s="113">
        <f t="shared" si="18"/>
        <v>127.6</v>
      </c>
      <c r="L129" s="1"/>
      <c r="M129" s="1"/>
    </row>
    <row r="130" spans="1:13" ht="25.5" outlineLevel="3" x14ac:dyDescent="0.25">
      <c r="A130" s="82" t="s">
        <v>112</v>
      </c>
      <c r="B130" s="43" t="s">
        <v>17</v>
      </c>
      <c r="C130" s="43" t="s">
        <v>111</v>
      </c>
      <c r="D130" s="43" t="s">
        <v>113</v>
      </c>
      <c r="E130" s="43"/>
      <c r="F130" s="112">
        <v>125.6</v>
      </c>
      <c r="G130" s="26">
        <f>G131</f>
        <v>0</v>
      </c>
      <c r="H130" s="113">
        <f t="shared" si="16"/>
        <v>125.6</v>
      </c>
      <c r="I130" s="26">
        <f>I131</f>
        <v>0</v>
      </c>
      <c r="J130" s="113">
        <f t="shared" si="18"/>
        <v>125.6</v>
      </c>
      <c r="L130" s="1"/>
      <c r="M130" s="1"/>
    </row>
    <row r="131" spans="1:13" ht="25.5" outlineLevel="4" x14ac:dyDescent="0.25">
      <c r="A131" s="82" t="s">
        <v>114</v>
      </c>
      <c r="B131" s="43" t="s">
        <v>17</v>
      </c>
      <c r="C131" s="43" t="s">
        <v>111</v>
      </c>
      <c r="D131" s="43" t="s">
        <v>115</v>
      </c>
      <c r="E131" s="43"/>
      <c r="F131" s="112">
        <v>125.6</v>
      </c>
      <c r="G131" s="26">
        <f>G132</f>
        <v>0</v>
      </c>
      <c r="H131" s="113">
        <f t="shared" si="16"/>
        <v>125.6</v>
      </c>
      <c r="I131" s="26">
        <f>I132</f>
        <v>0</v>
      </c>
      <c r="J131" s="113">
        <f t="shared" si="18"/>
        <v>125.6</v>
      </c>
      <c r="L131" s="1"/>
      <c r="M131" s="1"/>
    </row>
    <row r="132" spans="1:13" ht="51" outlineLevel="4" x14ac:dyDescent="0.25">
      <c r="A132" s="29" t="s">
        <v>689</v>
      </c>
      <c r="B132" s="45" t="s">
        <v>17</v>
      </c>
      <c r="C132" s="43" t="s">
        <v>111</v>
      </c>
      <c r="D132" s="59" t="s">
        <v>690</v>
      </c>
      <c r="E132" s="43"/>
      <c r="F132" s="112">
        <v>125.6</v>
      </c>
      <c r="G132" s="26">
        <f>G133</f>
        <v>0</v>
      </c>
      <c r="H132" s="113">
        <f t="shared" si="16"/>
        <v>125.6</v>
      </c>
      <c r="I132" s="26">
        <f>I133</f>
        <v>0</v>
      </c>
      <c r="J132" s="113">
        <f t="shared" si="18"/>
        <v>125.6</v>
      </c>
      <c r="L132" s="1"/>
      <c r="M132" s="1"/>
    </row>
    <row r="133" spans="1:13" ht="38.25" outlineLevel="6" x14ac:dyDescent="0.25">
      <c r="A133" s="82" t="s">
        <v>116</v>
      </c>
      <c r="B133" s="43" t="s">
        <v>17</v>
      </c>
      <c r="C133" s="43" t="s">
        <v>111</v>
      </c>
      <c r="D133" s="43" t="s">
        <v>117</v>
      </c>
      <c r="E133" s="43"/>
      <c r="F133" s="112">
        <v>125.6</v>
      </c>
      <c r="G133" s="26">
        <f>G134+G135</f>
        <v>0</v>
      </c>
      <c r="H133" s="113">
        <f t="shared" si="16"/>
        <v>125.6</v>
      </c>
      <c r="I133" s="26">
        <f>I134+I135</f>
        <v>0</v>
      </c>
      <c r="J133" s="113">
        <f t="shared" si="18"/>
        <v>125.6</v>
      </c>
      <c r="L133" s="1"/>
      <c r="M133" s="1"/>
    </row>
    <row r="134" spans="1:13" ht="25.5" outlineLevel="7" x14ac:dyDescent="0.25">
      <c r="A134" s="83" t="s">
        <v>42</v>
      </c>
      <c r="B134" s="44" t="s">
        <v>17</v>
      </c>
      <c r="C134" s="44" t="s">
        <v>111</v>
      </c>
      <c r="D134" s="44" t="s">
        <v>117</v>
      </c>
      <c r="E134" s="44" t="s">
        <v>43</v>
      </c>
      <c r="F134" s="112">
        <v>24</v>
      </c>
      <c r="G134" s="31"/>
      <c r="H134" s="113">
        <f t="shared" si="16"/>
        <v>24</v>
      </c>
      <c r="I134" s="31"/>
      <c r="J134" s="113">
        <f t="shared" si="18"/>
        <v>24</v>
      </c>
      <c r="M134" s="23">
        <f t="shared" ref="M134:M135" si="21">J134+L134</f>
        <v>24</v>
      </c>
    </row>
    <row r="135" spans="1:13" outlineLevel="7" x14ac:dyDescent="0.25">
      <c r="A135" s="83" t="s">
        <v>44</v>
      </c>
      <c r="B135" s="44" t="s">
        <v>17</v>
      </c>
      <c r="C135" s="44" t="s">
        <v>111</v>
      </c>
      <c r="D135" s="44" t="s">
        <v>117</v>
      </c>
      <c r="E135" s="44" t="s">
        <v>45</v>
      </c>
      <c r="F135" s="112">
        <v>101.6</v>
      </c>
      <c r="G135" s="31"/>
      <c r="H135" s="113">
        <f t="shared" si="16"/>
        <v>101.6</v>
      </c>
      <c r="I135" s="31"/>
      <c r="J135" s="113">
        <f t="shared" si="18"/>
        <v>101.6</v>
      </c>
      <c r="M135" s="23">
        <f t="shared" si="21"/>
        <v>101.6</v>
      </c>
    </row>
    <row r="136" spans="1:13" ht="51" outlineLevel="3" x14ac:dyDescent="0.25">
      <c r="A136" s="82" t="s">
        <v>118</v>
      </c>
      <c r="B136" s="43" t="s">
        <v>17</v>
      </c>
      <c r="C136" s="43" t="s">
        <v>111</v>
      </c>
      <c r="D136" s="43" t="s">
        <v>119</v>
      </c>
      <c r="E136" s="43"/>
      <c r="F136" s="112">
        <v>2</v>
      </c>
      <c r="G136" s="26">
        <f>G137</f>
        <v>0</v>
      </c>
      <c r="H136" s="113">
        <f t="shared" si="16"/>
        <v>2</v>
      </c>
      <c r="I136" s="26">
        <f>I137</f>
        <v>0</v>
      </c>
      <c r="J136" s="113">
        <f t="shared" si="18"/>
        <v>2</v>
      </c>
      <c r="L136" s="1"/>
      <c r="M136" s="1"/>
    </row>
    <row r="137" spans="1:13" ht="25.5" outlineLevel="3" x14ac:dyDescent="0.25">
      <c r="A137" s="29" t="s">
        <v>691</v>
      </c>
      <c r="B137" s="45" t="s">
        <v>17</v>
      </c>
      <c r="C137" s="43" t="s">
        <v>111</v>
      </c>
      <c r="D137" s="59" t="s">
        <v>692</v>
      </c>
      <c r="E137" s="43"/>
      <c r="F137" s="112">
        <v>2</v>
      </c>
      <c r="G137" s="26">
        <f>G138</f>
        <v>0</v>
      </c>
      <c r="H137" s="113">
        <f t="shared" si="16"/>
        <v>2</v>
      </c>
      <c r="I137" s="26">
        <f>I138</f>
        <v>0</v>
      </c>
      <c r="J137" s="113">
        <f t="shared" si="18"/>
        <v>2</v>
      </c>
      <c r="L137" s="1"/>
      <c r="M137" s="1"/>
    </row>
    <row r="138" spans="1:13" ht="38.25" outlineLevel="6" x14ac:dyDescent="0.25">
      <c r="A138" s="82" t="s">
        <v>116</v>
      </c>
      <c r="B138" s="43" t="s">
        <v>17</v>
      </c>
      <c r="C138" s="43" t="s">
        <v>111</v>
      </c>
      <c r="D138" s="43" t="s">
        <v>120</v>
      </c>
      <c r="E138" s="43"/>
      <c r="F138" s="112">
        <v>2</v>
      </c>
      <c r="G138" s="26">
        <f>G139</f>
        <v>0</v>
      </c>
      <c r="H138" s="113">
        <f t="shared" si="16"/>
        <v>2</v>
      </c>
      <c r="I138" s="26">
        <f>I139</f>
        <v>0</v>
      </c>
      <c r="J138" s="113">
        <f t="shared" si="18"/>
        <v>2</v>
      </c>
      <c r="L138" s="1"/>
      <c r="M138" s="1"/>
    </row>
    <row r="139" spans="1:13" outlineLevel="7" x14ac:dyDescent="0.25">
      <c r="A139" s="83" t="s">
        <v>44</v>
      </c>
      <c r="B139" s="44" t="s">
        <v>17</v>
      </c>
      <c r="C139" s="44" t="s">
        <v>111</v>
      </c>
      <c r="D139" s="44" t="s">
        <v>120</v>
      </c>
      <c r="E139" s="44" t="s">
        <v>45</v>
      </c>
      <c r="F139" s="112">
        <v>2</v>
      </c>
      <c r="G139" s="31"/>
      <c r="H139" s="113">
        <f t="shared" si="16"/>
        <v>2</v>
      </c>
      <c r="I139" s="31"/>
      <c r="J139" s="113">
        <f t="shared" si="18"/>
        <v>2</v>
      </c>
      <c r="M139" s="23">
        <f>J139+L139</f>
        <v>2</v>
      </c>
    </row>
    <row r="140" spans="1:13" ht="38.25" outlineLevel="2" x14ac:dyDescent="0.25">
      <c r="A140" s="82" t="s">
        <v>121</v>
      </c>
      <c r="B140" s="43" t="s">
        <v>17</v>
      </c>
      <c r="C140" s="43" t="s">
        <v>122</v>
      </c>
      <c r="D140" s="43"/>
      <c r="E140" s="43"/>
      <c r="F140" s="112">
        <v>38767</v>
      </c>
      <c r="G140" s="26">
        <f>G141</f>
        <v>0</v>
      </c>
      <c r="H140" s="113">
        <f t="shared" si="16"/>
        <v>38767</v>
      </c>
      <c r="I140" s="26">
        <f>I141</f>
        <v>1195.0999999999999</v>
      </c>
      <c r="J140" s="113">
        <f t="shared" si="18"/>
        <v>39962.1</v>
      </c>
      <c r="L140" s="1"/>
      <c r="M140" s="1"/>
    </row>
    <row r="141" spans="1:13" ht="25.5" outlineLevel="3" x14ac:dyDescent="0.25">
      <c r="A141" s="82" t="s">
        <v>112</v>
      </c>
      <c r="B141" s="43" t="s">
        <v>17</v>
      </c>
      <c r="C141" s="43" t="s">
        <v>122</v>
      </c>
      <c r="D141" s="43" t="s">
        <v>113</v>
      </c>
      <c r="E141" s="43"/>
      <c r="F141" s="112">
        <v>38767</v>
      </c>
      <c r="G141" s="26">
        <f>G142</f>
        <v>0</v>
      </c>
      <c r="H141" s="113">
        <f t="shared" si="16"/>
        <v>38767</v>
      </c>
      <c r="I141" s="26">
        <f>I142</f>
        <v>1195.0999999999999</v>
      </c>
      <c r="J141" s="113">
        <f t="shared" si="18"/>
        <v>39962.1</v>
      </c>
      <c r="L141" s="1"/>
      <c r="M141" s="1"/>
    </row>
    <row r="142" spans="1:13" ht="25.5" outlineLevel="4" x14ac:dyDescent="0.25">
      <c r="A142" s="82" t="s">
        <v>114</v>
      </c>
      <c r="B142" s="43" t="s">
        <v>17</v>
      </c>
      <c r="C142" s="43" t="s">
        <v>122</v>
      </c>
      <c r="D142" s="43" t="s">
        <v>115</v>
      </c>
      <c r="E142" s="43"/>
      <c r="F142" s="112">
        <v>38767</v>
      </c>
      <c r="G142" s="26">
        <f>G143+G150</f>
        <v>0</v>
      </c>
      <c r="H142" s="113">
        <f t="shared" si="16"/>
        <v>38767</v>
      </c>
      <c r="I142" s="26">
        <f>I143+I150</f>
        <v>1195.0999999999999</v>
      </c>
      <c r="J142" s="113">
        <f t="shared" si="18"/>
        <v>39962.1</v>
      </c>
      <c r="L142" s="1"/>
      <c r="M142" s="1"/>
    </row>
    <row r="143" spans="1:13" ht="51" outlineLevel="4" x14ac:dyDescent="0.25">
      <c r="A143" s="29" t="s">
        <v>689</v>
      </c>
      <c r="B143" s="45" t="s">
        <v>17</v>
      </c>
      <c r="C143" s="43"/>
      <c r="D143" s="59" t="s">
        <v>690</v>
      </c>
      <c r="E143" s="43"/>
      <c r="F143" s="112">
        <v>11464.1</v>
      </c>
      <c r="G143" s="26">
        <f>G144+G148</f>
        <v>0</v>
      </c>
      <c r="H143" s="113">
        <f t="shared" si="16"/>
        <v>11464.1</v>
      </c>
      <c r="I143" s="26">
        <f>I144+I148</f>
        <v>-36</v>
      </c>
      <c r="J143" s="113">
        <f t="shared" si="18"/>
        <v>11428.1</v>
      </c>
      <c r="L143" s="1"/>
      <c r="M143" s="1"/>
    </row>
    <row r="144" spans="1:13" ht="25.5" outlineLevel="6" x14ac:dyDescent="0.25">
      <c r="A144" s="82" t="s">
        <v>123</v>
      </c>
      <c r="B144" s="43" t="s">
        <v>17</v>
      </c>
      <c r="C144" s="43" t="s">
        <v>122</v>
      </c>
      <c r="D144" s="43" t="s">
        <v>124</v>
      </c>
      <c r="E144" s="43"/>
      <c r="F144" s="112">
        <v>9298.1</v>
      </c>
      <c r="G144" s="26">
        <f>G145+G146+G147</f>
        <v>0</v>
      </c>
      <c r="H144" s="113">
        <f t="shared" si="16"/>
        <v>9298.1</v>
      </c>
      <c r="I144" s="26">
        <f>I145+I146+I147</f>
        <v>-36</v>
      </c>
      <c r="J144" s="113">
        <f t="shared" si="18"/>
        <v>9262.1</v>
      </c>
      <c r="L144" s="1"/>
      <c r="M144" s="1"/>
    </row>
    <row r="145" spans="1:13" outlineLevel="7" x14ac:dyDescent="0.25">
      <c r="A145" s="83" t="s">
        <v>44</v>
      </c>
      <c r="B145" s="44" t="s">
        <v>17</v>
      </c>
      <c r="C145" s="44" t="s">
        <v>122</v>
      </c>
      <c r="D145" s="44" t="s">
        <v>124</v>
      </c>
      <c r="E145" s="44" t="s">
        <v>45</v>
      </c>
      <c r="F145" s="112">
        <v>8683.6</v>
      </c>
      <c r="G145" s="31"/>
      <c r="H145" s="113">
        <f t="shared" si="16"/>
        <v>8683.6</v>
      </c>
      <c r="I145" s="159">
        <v>-36</v>
      </c>
      <c r="J145" s="113">
        <f t="shared" si="18"/>
        <v>8647.6</v>
      </c>
      <c r="L145" s="23">
        <v>-36</v>
      </c>
      <c r="M145" s="23">
        <f t="shared" ref="M145:M147" si="22">J145+L145</f>
        <v>8611.6</v>
      </c>
    </row>
    <row r="146" spans="1:13" outlineLevel="7" x14ac:dyDescent="0.25">
      <c r="A146" s="83" t="s">
        <v>46</v>
      </c>
      <c r="B146" s="44" t="s">
        <v>17</v>
      </c>
      <c r="C146" s="44" t="s">
        <v>122</v>
      </c>
      <c r="D146" s="44" t="s">
        <v>124</v>
      </c>
      <c r="E146" s="44" t="s">
        <v>47</v>
      </c>
      <c r="F146" s="112">
        <v>499.5</v>
      </c>
      <c r="G146" s="31"/>
      <c r="H146" s="113">
        <f t="shared" si="16"/>
        <v>499.5</v>
      </c>
      <c r="I146" s="31"/>
      <c r="J146" s="113">
        <f t="shared" si="18"/>
        <v>499.5</v>
      </c>
      <c r="M146" s="23">
        <f t="shared" si="22"/>
        <v>499.5</v>
      </c>
    </row>
    <row r="147" spans="1:13" outlineLevel="7" x14ac:dyDescent="0.25">
      <c r="A147" s="83" t="s">
        <v>14</v>
      </c>
      <c r="B147" s="44" t="s">
        <v>17</v>
      </c>
      <c r="C147" s="44" t="s">
        <v>122</v>
      </c>
      <c r="D147" s="44" t="s">
        <v>124</v>
      </c>
      <c r="E147" s="44" t="s">
        <v>15</v>
      </c>
      <c r="F147" s="112">
        <v>115</v>
      </c>
      <c r="G147" s="31"/>
      <c r="H147" s="113">
        <f t="shared" si="16"/>
        <v>115</v>
      </c>
      <c r="I147" s="31"/>
      <c r="J147" s="113">
        <f t="shared" si="18"/>
        <v>115</v>
      </c>
      <c r="M147" s="23">
        <f t="shared" si="22"/>
        <v>115</v>
      </c>
    </row>
    <row r="148" spans="1:13" ht="25.5" outlineLevel="6" x14ac:dyDescent="0.25">
      <c r="A148" s="82" t="s">
        <v>125</v>
      </c>
      <c r="B148" s="43" t="s">
        <v>17</v>
      </c>
      <c r="C148" s="43" t="s">
        <v>122</v>
      </c>
      <c r="D148" s="43" t="s">
        <v>126</v>
      </c>
      <c r="E148" s="43"/>
      <c r="F148" s="112">
        <v>2166</v>
      </c>
      <c r="G148" s="26">
        <f>G149</f>
        <v>0</v>
      </c>
      <c r="H148" s="113">
        <f t="shared" si="16"/>
        <v>2166</v>
      </c>
      <c r="I148" s="26">
        <f>I149</f>
        <v>0</v>
      </c>
      <c r="J148" s="113">
        <f t="shared" si="18"/>
        <v>2166</v>
      </c>
      <c r="L148" s="1"/>
      <c r="M148" s="1"/>
    </row>
    <row r="149" spans="1:13" outlineLevel="7" x14ac:dyDescent="0.25">
      <c r="A149" s="83" t="s">
        <v>44</v>
      </c>
      <c r="B149" s="44" t="s">
        <v>17</v>
      </c>
      <c r="C149" s="44" t="s">
        <v>122</v>
      </c>
      <c r="D149" s="44" t="s">
        <v>126</v>
      </c>
      <c r="E149" s="44" t="s">
        <v>45</v>
      </c>
      <c r="F149" s="112">
        <v>2166</v>
      </c>
      <c r="G149" s="31"/>
      <c r="H149" s="113">
        <f t="shared" si="16"/>
        <v>2166</v>
      </c>
      <c r="I149" s="31"/>
      <c r="J149" s="113">
        <f t="shared" si="18"/>
        <v>2166</v>
      </c>
      <c r="M149" s="23">
        <f>J149+L149</f>
        <v>2166</v>
      </c>
    </row>
    <row r="150" spans="1:13" ht="25.5" outlineLevel="7" x14ac:dyDescent="0.25">
      <c r="A150" s="29" t="s">
        <v>693</v>
      </c>
      <c r="B150" s="45" t="s">
        <v>17</v>
      </c>
      <c r="C150" s="43" t="s">
        <v>122</v>
      </c>
      <c r="D150" s="59" t="s">
        <v>694</v>
      </c>
      <c r="E150" s="44"/>
      <c r="F150" s="112">
        <v>27302.9</v>
      </c>
      <c r="G150" s="26">
        <f>G151+G153+G155</f>
        <v>0</v>
      </c>
      <c r="H150" s="113">
        <f t="shared" si="16"/>
        <v>27302.9</v>
      </c>
      <c r="I150" s="26">
        <f>I151+I153+I155</f>
        <v>1231.0999999999999</v>
      </c>
      <c r="J150" s="113">
        <f t="shared" si="18"/>
        <v>28534</v>
      </c>
      <c r="L150" s="1"/>
      <c r="M150" s="1"/>
    </row>
    <row r="151" spans="1:13" outlineLevel="7" x14ac:dyDescent="0.25">
      <c r="A151" s="82" t="s">
        <v>648</v>
      </c>
      <c r="B151" s="43" t="s">
        <v>17</v>
      </c>
      <c r="C151" s="43" t="s">
        <v>122</v>
      </c>
      <c r="D151" s="43">
        <v>1320360180</v>
      </c>
      <c r="E151" s="43"/>
      <c r="F151" s="112">
        <v>0</v>
      </c>
      <c r="G151" s="31"/>
      <c r="H151" s="113">
        <f t="shared" si="16"/>
        <v>0</v>
      </c>
      <c r="I151" s="26">
        <f>I152</f>
        <v>0</v>
      </c>
      <c r="J151" s="113">
        <f t="shared" si="18"/>
        <v>0</v>
      </c>
      <c r="L151" s="1"/>
      <c r="M151" s="1"/>
    </row>
    <row r="152" spans="1:13" outlineLevel="7" x14ac:dyDescent="0.25">
      <c r="A152" s="83" t="s">
        <v>44</v>
      </c>
      <c r="B152" s="44" t="s">
        <v>17</v>
      </c>
      <c r="C152" s="44" t="s">
        <v>122</v>
      </c>
      <c r="D152" s="44">
        <v>1320360180</v>
      </c>
      <c r="E152" s="44" t="s">
        <v>45</v>
      </c>
      <c r="F152" s="112"/>
      <c r="G152" s="31"/>
      <c r="H152" s="113">
        <f t="shared" si="16"/>
        <v>0</v>
      </c>
      <c r="I152" s="116"/>
      <c r="J152" s="113">
        <f t="shared" si="18"/>
        <v>0</v>
      </c>
      <c r="M152" s="23">
        <f>J152+L152</f>
        <v>0</v>
      </c>
    </row>
    <row r="153" spans="1:13" ht="38.25" outlineLevel="6" x14ac:dyDescent="0.25">
      <c r="A153" s="82" t="s">
        <v>127</v>
      </c>
      <c r="B153" s="43" t="s">
        <v>17</v>
      </c>
      <c r="C153" s="43" t="s">
        <v>122</v>
      </c>
      <c r="D153" s="43" t="s">
        <v>128</v>
      </c>
      <c r="E153" s="43"/>
      <c r="F153" s="112">
        <v>400</v>
      </c>
      <c r="G153" s="26">
        <f>G154</f>
        <v>0</v>
      </c>
      <c r="H153" s="113">
        <f t="shared" si="16"/>
        <v>400</v>
      </c>
      <c r="I153" s="26">
        <f>I154</f>
        <v>1231.0999999999999</v>
      </c>
      <c r="J153" s="113">
        <f t="shared" si="18"/>
        <v>1631.1</v>
      </c>
      <c r="L153" s="1"/>
      <c r="M153" s="1"/>
    </row>
    <row r="154" spans="1:13" outlineLevel="7" x14ac:dyDescent="0.25">
      <c r="A154" s="83" t="s">
        <v>44</v>
      </c>
      <c r="B154" s="44" t="s">
        <v>17</v>
      </c>
      <c r="C154" s="44" t="s">
        <v>122</v>
      </c>
      <c r="D154" s="44" t="s">
        <v>128</v>
      </c>
      <c r="E154" s="44" t="s">
        <v>45</v>
      </c>
      <c r="F154" s="112">
        <v>400</v>
      </c>
      <c r="G154" s="31"/>
      <c r="H154" s="113">
        <f t="shared" si="16"/>
        <v>400</v>
      </c>
      <c r="I154" s="116">
        <v>1231.0999999999999</v>
      </c>
      <c r="J154" s="113">
        <f t="shared" si="18"/>
        <v>1631.1</v>
      </c>
      <c r="K154" s="32" t="s">
        <v>645</v>
      </c>
      <c r="M154" s="23">
        <f>J154+L154</f>
        <v>1631.1</v>
      </c>
    </row>
    <row r="155" spans="1:13" ht="38.25" outlineLevel="6" x14ac:dyDescent="0.25">
      <c r="A155" s="82" t="s">
        <v>129</v>
      </c>
      <c r="B155" s="43" t="s">
        <v>17</v>
      </c>
      <c r="C155" s="43" t="s">
        <v>122</v>
      </c>
      <c r="D155" s="43" t="s">
        <v>130</v>
      </c>
      <c r="E155" s="43"/>
      <c r="F155" s="112">
        <v>26902.9</v>
      </c>
      <c r="G155" s="26">
        <f>G156+G157+G158+G159+G160+G161</f>
        <v>0</v>
      </c>
      <c r="H155" s="113">
        <f t="shared" si="16"/>
        <v>26902.9</v>
      </c>
      <c r="I155" s="26">
        <f>I156+I157+I158+I159+I160+I161</f>
        <v>0</v>
      </c>
      <c r="J155" s="113">
        <f t="shared" si="18"/>
        <v>26902.9</v>
      </c>
      <c r="L155" s="1"/>
      <c r="M155" s="1"/>
    </row>
    <row r="156" spans="1:13" outlineLevel="7" x14ac:dyDescent="0.25">
      <c r="A156" s="83" t="s">
        <v>92</v>
      </c>
      <c r="B156" s="44" t="s">
        <v>17</v>
      </c>
      <c r="C156" s="44" t="s">
        <v>122</v>
      </c>
      <c r="D156" s="44" t="s">
        <v>130</v>
      </c>
      <c r="E156" s="44" t="s">
        <v>93</v>
      </c>
      <c r="F156" s="112">
        <v>18662</v>
      </c>
      <c r="G156" s="31"/>
      <c r="H156" s="113">
        <f t="shared" si="16"/>
        <v>18662</v>
      </c>
      <c r="I156" s="31"/>
      <c r="J156" s="113">
        <f t="shared" si="18"/>
        <v>18662</v>
      </c>
      <c r="M156" s="23">
        <f t="shared" ref="M156:M161" si="23">J156+L156</f>
        <v>18662</v>
      </c>
    </row>
    <row r="157" spans="1:13" ht="38.25" outlineLevel="7" x14ac:dyDescent="0.25">
      <c r="A157" s="83" t="s">
        <v>94</v>
      </c>
      <c r="B157" s="44" t="s">
        <v>17</v>
      </c>
      <c r="C157" s="44" t="s">
        <v>122</v>
      </c>
      <c r="D157" s="44" t="s">
        <v>130</v>
      </c>
      <c r="E157" s="44" t="s">
        <v>95</v>
      </c>
      <c r="F157" s="112">
        <v>5635.9</v>
      </c>
      <c r="G157" s="31"/>
      <c r="H157" s="113">
        <f t="shared" si="16"/>
        <v>5635.9</v>
      </c>
      <c r="I157" s="31"/>
      <c r="J157" s="113">
        <f t="shared" si="18"/>
        <v>5635.9</v>
      </c>
      <c r="M157" s="23">
        <f t="shared" si="23"/>
        <v>5635.9</v>
      </c>
    </row>
    <row r="158" spans="1:13" ht="25.5" outlineLevel="7" x14ac:dyDescent="0.25">
      <c r="A158" s="83" t="s">
        <v>42</v>
      </c>
      <c r="B158" s="44" t="s">
        <v>17</v>
      </c>
      <c r="C158" s="44" t="s">
        <v>122</v>
      </c>
      <c r="D158" s="44" t="s">
        <v>130</v>
      </c>
      <c r="E158" s="44" t="s">
        <v>43</v>
      </c>
      <c r="F158" s="112">
        <v>106.8</v>
      </c>
      <c r="G158" s="31"/>
      <c r="H158" s="113">
        <f t="shared" si="16"/>
        <v>106.8</v>
      </c>
      <c r="I158" s="31"/>
      <c r="J158" s="113">
        <f t="shared" si="18"/>
        <v>106.8</v>
      </c>
      <c r="M158" s="23">
        <f t="shared" si="23"/>
        <v>106.8</v>
      </c>
    </row>
    <row r="159" spans="1:13" outlineLevel="7" x14ac:dyDescent="0.25">
      <c r="A159" s="83" t="s">
        <v>44</v>
      </c>
      <c r="B159" s="44" t="s">
        <v>17</v>
      </c>
      <c r="C159" s="44" t="s">
        <v>122</v>
      </c>
      <c r="D159" s="44" t="s">
        <v>130</v>
      </c>
      <c r="E159" s="44" t="s">
        <v>45</v>
      </c>
      <c r="F159" s="112">
        <v>2226.9</v>
      </c>
      <c r="G159" s="31"/>
      <c r="H159" s="113">
        <f t="shared" si="16"/>
        <v>2226.9</v>
      </c>
      <c r="I159" s="31"/>
      <c r="J159" s="113">
        <f t="shared" si="18"/>
        <v>2226.9</v>
      </c>
      <c r="M159" s="23">
        <f t="shared" si="23"/>
        <v>2226.9</v>
      </c>
    </row>
    <row r="160" spans="1:13" outlineLevel="7" x14ac:dyDescent="0.25">
      <c r="A160" s="83" t="s">
        <v>46</v>
      </c>
      <c r="B160" s="44" t="s">
        <v>17</v>
      </c>
      <c r="C160" s="44" t="s">
        <v>122</v>
      </c>
      <c r="D160" s="44" t="s">
        <v>130</v>
      </c>
      <c r="E160" s="44" t="s">
        <v>47</v>
      </c>
      <c r="F160" s="112">
        <v>250</v>
      </c>
      <c r="G160" s="31"/>
      <c r="H160" s="113">
        <f t="shared" si="16"/>
        <v>250</v>
      </c>
      <c r="I160" s="31"/>
      <c r="J160" s="113">
        <f t="shared" si="18"/>
        <v>250</v>
      </c>
      <c r="M160" s="23">
        <f t="shared" si="23"/>
        <v>250</v>
      </c>
    </row>
    <row r="161" spans="1:13" outlineLevel="7" x14ac:dyDescent="0.25">
      <c r="A161" s="83" t="s">
        <v>50</v>
      </c>
      <c r="B161" s="44" t="s">
        <v>17</v>
      </c>
      <c r="C161" s="44" t="s">
        <v>122</v>
      </c>
      <c r="D161" s="44" t="s">
        <v>130</v>
      </c>
      <c r="E161" s="44" t="s">
        <v>51</v>
      </c>
      <c r="F161" s="112">
        <v>21.3</v>
      </c>
      <c r="G161" s="31"/>
      <c r="H161" s="113">
        <f t="shared" si="16"/>
        <v>21.3</v>
      </c>
      <c r="I161" s="31"/>
      <c r="J161" s="113">
        <f t="shared" si="18"/>
        <v>21.3</v>
      </c>
      <c r="M161" s="23">
        <f t="shared" si="23"/>
        <v>21.3</v>
      </c>
    </row>
    <row r="162" spans="1:13" ht="25.5" outlineLevel="2" x14ac:dyDescent="0.25">
      <c r="A162" s="82" t="s">
        <v>131</v>
      </c>
      <c r="B162" s="43" t="s">
        <v>17</v>
      </c>
      <c r="C162" s="43" t="s">
        <v>132</v>
      </c>
      <c r="D162" s="43"/>
      <c r="E162" s="43"/>
      <c r="F162" s="112">
        <v>4794.3999999999996</v>
      </c>
      <c r="G162" s="26">
        <f>G163</f>
        <v>0</v>
      </c>
      <c r="H162" s="113">
        <f t="shared" si="16"/>
        <v>4794.3999999999996</v>
      </c>
      <c r="I162" s="26">
        <f>I163</f>
        <v>361.6</v>
      </c>
      <c r="J162" s="113">
        <f t="shared" si="18"/>
        <v>5156</v>
      </c>
      <c r="L162" s="1"/>
      <c r="M162" s="1"/>
    </row>
    <row r="163" spans="1:13" ht="25.5" outlineLevel="3" x14ac:dyDescent="0.25">
      <c r="A163" s="82" t="s">
        <v>112</v>
      </c>
      <c r="B163" s="43" t="s">
        <v>17</v>
      </c>
      <c r="C163" s="43" t="s">
        <v>132</v>
      </c>
      <c r="D163" s="43" t="s">
        <v>113</v>
      </c>
      <c r="E163" s="43"/>
      <c r="F163" s="112">
        <v>4794.3999999999996</v>
      </c>
      <c r="G163" s="26">
        <f>G164+G172</f>
        <v>0</v>
      </c>
      <c r="H163" s="113">
        <f t="shared" si="16"/>
        <v>4794.3999999999996</v>
      </c>
      <c r="I163" s="26">
        <f>I164+I172</f>
        <v>361.6</v>
      </c>
      <c r="J163" s="113">
        <f t="shared" si="18"/>
        <v>5156</v>
      </c>
      <c r="L163" s="1"/>
      <c r="M163" s="1"/>
    </row>
    <row r="164" spans="1:13" ht="25.5" outlineLevel="4" x14ac:dyDescent="0.25">
      <c r="A164" s="82" t="s">
        <v>133</v>
      </c>
      <c r="B164" s="43" t="s">
        <v>17</v>
      </c>
      <c r="C164" s="43" t="s">
        <v>132</v>
      </c>
      <c r="D164" s="43" t="s">
        <v>134</v>
      </c>
      <c r="E164" s="43"/>
      <c r="F164" s="112">
        <v>3276.4</v>
      </c>
      <c r="G164" s="26">
        <f>G165</f>
        <v>0</v>
      </c>
      <c r="H164" s="113">
        <f t="shared" si="16"/>
        <v>3276.4</v>
      </c>
      <c r="I164" s="26">
        <f>I165</f>
        <v>-250</v>
      </c>
      <c r="J164" s="113">
        <f t="shared" si="18"/>
        <v>3026.4</v>
      </c>
      <c r="L164" s="1"/>
      <c r="M164" s="1"/>
    </row>
    <row r="165" spans="1:13" outlineLevel="4" x14ac:dyDescent="0.25">
      <c r="A165" s="29" t="s">
        <v>695</v>
      </c>
      <c r="B165" s="45" t="s">
        <v>17</v>
      </c>
      <c r="C165" s="43" t="s">
        <v>132</v>
      </c>
      <c r="D165" s="59" t="s">
        <v>696</v>
      </c>
      <c r="E165" s="43"/>
      <c r="F165" s="112">
        <v>3276.4</v>
      </c>
      <c r="G165" s="26">
        <f>G166+G168</f>
        <v>0</v>
      </c>
      <c r="H165" s="113">
        <f t="shared" si="16"/>
        <v>3276.4</v>
      </c>
      <c r="I165" s="26">
        <f>I166+I168</f>
        <v>-250</v>
      </c>
      <c r="J165" s="113">
        <f t="shared" si="18"/>
        <v>3026.4</v>
      </c>
      <c r="L165" s="1"/>
      <c r="M165" s="1"/>
    </row>
    <row r="166" spans="1:13" ht="25.5" outlineLevel="6" x14ac:dyDescent="0.25">
      <c r="A166" s="82" t="s">
        <v>135</v>
      </c>
      <c r="B166" s="43" t="s">
        <v>17</v>
      </c>
      <c r="C166" s="43" t="s">
        <v>132</v>
      </c>
      <c r="D166" s="43" t="s">
        <v>136</v>
      </c>
      <c r="E166" s="43"/>
      <c r="F166" s="112">
        <v>2997.4</v>
      </c>
      <c r="G166" s="26">
        <f>G167</f>
        <v>0</v>
      </c>
      <c r="H166" s="113">
        <f t="shared" si="16"/>
        <v>2997.4</v>
      </c>
      <c r="I166" s="26">
        <f>I167</f>
        <v>-250</v>
      </c>
      <c r="J166" s="113">
        <f t="shared" si="18"/>
        <v>2747.4</v>
      </c>
      <c r="L166" s="1"/>
      <c r="M166" s="1"/>
    </row>
    <row r="167" spans="1:13" outlineLevel="7" x14ac:dyDescent="0.25">
      <c r="A167" s="83" t="s">
        <v>44</v>
      </c>
      <c r="B167" s="44" t="s">
        <v>17</v>
      </c>
      <c r="C167" s="44" t="s">
        <v>132</v>
      </c>
      <c r="D167" s="44" t="s">
        <v>136</v>
      </c>
      <c r="E167" s="44" t="s">
        <v>45</v>
      </c>
      <c r="F167" s="112">
        <v>2997.4</v>
      </c>
      <c r="G167" s="31"/>
      <c r="H167" s="113">
        <f t="shared" si="16"/>
        <v>2997.4</v>
      </c>
      <c r="I167" s="159">
        <v>-250</v>
      </c>
      <c r="J167" s="113">
        <f t="shared" si="18"/>
        <v>2747.4</v>
      </c>
      <c r="L167" s="142">
        <f>-575.6+325.6</f>
        <v>-250</v>
      </c>
      <c r="M167" s="23">
        <f>J167+L167</f>
        <v>2497.4</v>
      </c>
    </row>
    <row r="168" spans="1:13" ht="25.5" outlineLevel="6" x14ac:dyDescent="0.25">
      <c r="A168" s="82" t="s">
        <v>137</v>
      </c>
      <c r="B168" s="43" t="s">
        <v>17</v>
      </c>
      <c r="C168" s="43" t="s">
        <v>132</v>
      </c>
      <c r="D168" s="43" t="s">
        <v>138</v>
      </c>
      <c r="E168" s="43"/>
      <c r="F168" s="112">
        <v>279</v>
      </c>
      <c r="G168" s="26">
        <f>G169+G170+G171</f>
        <v>0</v>
      </c>
      <c r="H168" s="113">
        <f t="shared" si="16"/>
        <v>279</v>
      </c>
      <c r="I168" s="26">
        <f>I169+I170+I171</f>
        <v>0</v>
      </c>
      <c r="J168" s="113">
        <f t="shared" si="18"/>
        <v>279</v>
      </c>
      <c r="L168" s="1"/>
      <c r="M168" s="1"/>
    </row>
    <row r="169" spans="1:13" outlineLevel="7" x14ac:dyDescent="0.25">
      <c r="A169" s="83" t="s">
        <v>44</v>
      </c>
      <c r="B169" s="44" t="s">
        <v>17</v>
      </c>
      <c r="C169" s="44" t="s">
        <v>132</v>
      </c>
      <c r="D169" s="44" t="s">
        <v>138</v>
      </c>
      <c r="E169" s="44" t="s">
        <v>45</v>
      </c>
      <c r="F169" s="112">
        <v>79</v>
      </c>
      <c r="G169" s="31"/>
      <c r="H169" s="113">
        <f t="shared" si="16"/>
        <v>79</v>
      </c>
      <c r="I169" s="31"/>
      <c r="J169" s="113">
        <f t="shared" si="18"/>
        <v>79</v>
      </c>
      <c r="M169" s="23">
        <f t="shared" ref="M169:M171" si="24">J169+L169</f>
        <v>79</v>
      </c>
    </row>
    <row r="170" spans="1:13" outlineLevel="7" x14ac:dyDescent="0.25">
      <c r="A170" s="83" t="s">
        <v>88</v>
      </c>
      <c r="B170" s="44" t="s">
        <v>17</v>
      </c>
      <c r="C170" s="44" t="s">
        <v>132</v>
      </c>
      <c r="D170" s="44" t="s">
        <v>138</v>
      </c>
      <c r="E170" s="44" t="s">
        <v>89</v>
      </c>
      <c r="F170" s="112">
        <v>100</v>
      </c>
      <c r="G170" s="31"/>
      <c r="H170" s="113">
        <f t="shared" si="16"/>
        <v>100</v>
      </c>
      <c r="I170" s="31"/>
      <c r="J170" s="113">
        <f t="shared" si="18"/>
        <v>100</v>
      </c>
      <c r="M170" s="23">
        <f t="shared" si="24"/>
        <v>100</v>
      </c>
    </row>
    <row r="171" spans="1:13" outlineLevel="7" x14ac:dyDescent="0.25">
      <c r="A171" s="83" t="s">
        <v>14</v>
      </c>
      <c r="B171" s="44" t="s">
        <v>17</v>
      </c>
      <c r="C171" s="44" t="s">
        <v>132</v>
      </c>
      <c r="D171" s="44" t="s">
        <v>138</v>
      </c>
      <c r="E171" s="44" t="s">
        <v>15</v>
      </c>
      <c r="F171" s="112">
        <v>100</v>
      </c>
      <c r="G171" s="31"/>
      <c r="H171" s="113">
        <f t="shared" ref="H171:H242" si="25">F171+G171</f>
        <v>100</v>
      </c>
      <c r="I171" s="31"/>
      <c r="J171" s="113">
        <f t="shared" si="18"/>
        <v>100</v>
      </c>
      <c r="M171" s="23">
        <f t="shared" si="24"/>
        <v>100</v>
      </c>
    </row>
    <row r="172" spans="1:13" ht="25.5" outlineLevel="4" x14ac:dyDescent="0.25">
      <c r="A172" s="82" t="s">
        <v>114</v>
      </c>
      <c r="B172" s="43" t="s">
        <v>17</v>
      </c>
      <c r="C172" s="43" t="s">
        <v>132</v>
      </c>
      <c r="D172" s="43" t="s">
        <v>115</v>
      </c>
      <c r="E172" s="43"/>
      <c r="F172" s="112">
        <v>1518</v>
      </c>
      <c r="G172" s="26">
        <f>G173</f>
        <v>0</v>
      </c>
      <c r="H172" s="113">
        <f t="shared" si="25"/>
        <v>1518</v>
      </c>
      <c r="I172" s="26">
        <f>I173</f>
        <v>611.6</v>
      </c>
      <c r="J172" s="113">
        <f t="shared" ref="J172:J243" si="26">H172+I172</f>
        <v>2129.6</v>
      </c>
      <c r="L172" s="1"/>
      <c r="M172" s="1"/>
    </row>
    <row r="173" spans="1:13" ht="51" outlineLevel="4" x14ac:dyDescent="0.25">
      <c r="A173" s="101" t="s">
        <v>689</v>
      </c>
      <c r="B173" s="51" t="s">
        <v>17</v>
      </c>
      <c r="C173" s="43" t="s">
        <v>132</v>
      </c>
      <c r="D173" s="67" t="s">
        <v>690</v>
      </c>
      <c r="E173" s="43"/>
      <c r="F173" s="112">
        <v>1518</v>
      </c>
      <c r="G173" s="26">
        <f>G174</f>
        <v>0</v>
      </c>
      <c r="H173" s="113">
        <f t="shared" si="25"/>
        <v>1518</v>
      </c>
      <c r="I173" s="26">
        <f>I174+I177</f>
        <v>611.6</v>
      </c>
      <c r="J173" s="113">
        <f t="shared" si="26"/>
        <v>2129.6</v>
      </c>
      <c r="L173" s="1"/>
      <c r="M173" s="1"/>
    </row>
    <row r="174" spans="1:13" ht="38.25" outlineLevel="6" x14ac:dyDescent="0.25">
      <c r="A174" s="82" t="s">
        <v>116</v>
      </c>
      <c r="B174" s="43" t="s">
        <v>17</v>
      </c>
      <c r="C174" s="43" t="s">
        <v>132</v>
      </c>
      <c r="D174" s="43" t="s">
        <v>117</v>
      </c>
      <c r="E174" s="43"/>
      <c r="F174" s="112">
        <v>1518</v>
      </c>
      <c r="G174" s="26">
        <f>G175+G176</f>
        <v>0</v>
      </c>
      <c r="H174" s="113">
        <f t="shared" si="25"/>
        <v>1518</v>
      </c>
      <c r="I174" s="26">
        <f>I175+I176</f>
        <v>361.6</v>
      </c>
      <c r="J174" s="113">
        <f t="shared" si="26"/>
        <v>1879.6</v>
      </c>
      <c r="L174" s="1"/>
      <c r="M174" s="1"/>
    </row>
    <row r="175" spans="1:13" ht="25.5" outlineLevel="7" x14ac:dyDescent="0.25">
      <c r="A175" s="83" t="s">
        <v>42</v>
      </c>
      <c r="B175" s="44" t="s">
        <v>17</v>
      </c>
      <c r="C175" s="44" t="s">
        <v>132</v>
      </c>
      <c r="D175" s="44" t="s">
        <v>117</v>
      </c>
      <c r="E175" s="44" t="s">
        <v>43</v>
      </c>
      <c r="F175" s="112">
        <v>18</v>
      </c>
      <c r="G175" s="31"/>
      <c r="H175" s="113">
        <f t="shared" si="25"/>
        <v>18</v>
      </c>
      <c r="I175" s="159">
        <v>36</v>
      </c>
      <c r="J175" s="113">
        <f t="shared" si="26"/>
        <v>54</v>
      </c>
      <c r="L175" s="23">
        <v>36</v>
      </c>
      <c r="M175" s="23">
        <f t="shared" ref="M175:M176" si="27">J175+L175</f>
        <v>90</v>
      </c>
    </row>
    <row r="176" spans="1:13" outlineLevel="7" x14ac:dyDescent="0.25">
      <c r="A176" s="83" t="s">
        <v>44</v>
      </c>
      <c r="B176" s="44" t="s">
        <v>17</v>
      </c>
      <c r="C176" s="44" t="s">
        <v>132</v>
      </c>
      <c r="D176" s="44" t="s">
        <v>117</v>
      </c>
      <c r="E176" s="44" t="s">
        <v>45</v>
      </c>
      <c r="F176" s="112">
        <v>1500</v>
      </c>
      <c r="G176" s="31"/>
      <c r="H176" s="113">
        <f t="shared" si="25"/>
        <v>1500</v>
      </c>
      <c r="I176" s="116">
        <v>325.60000000000002</v>
      </c>
      <c r="J176" s="113">
        <f t="shared" si="26"/>
        <v>1825.6</v>
      </c>
      <c r="K176" s="32" t="s">
        <v>649</v>
      </c>
      <c r="L176" s="142"/>
      <c r="M176" s="23">
        <f t="shared" si="27"/>
        <v>1825.6</v>
      </c>
    </row>
    <row r="177" spans="1:13" s="150" customFormat="1" ht="36" outlineLevel="7" x14ac:dyDescent="0.25">
      <c r="A177" s="143" t="s">
        <v>801</v>
      </c>
      <c r="B177" s="43" t="s">
        <v>17</v>
      </c>
      <c r="C177" s="43" t="s">
        <v>132</v>
      </c>
      <c r="D177" s="151" t="s">
        <v>802</v>
      </c>
      <c r="E177" s="152" t="s">
        <v>555</v>
      </c>
      <c r="F177" s="112"/>
      <c r="G177" s="31"/>
      <c r="H177" s="26"/>
      <c r="I177" s="26">
        <f>I178</f>
        <v>250</v>
      </c>
      <c r="J177" s="113">
        <f t="shared" si="26"/>
        <v>250</v>
      </c>
      <c r="K177" s="147"/>
      <c r="L177" s="148"/>
      <c r="M177" s="149"/>
    </row>
    <row r="178" spans="1:13" s="150" customFormat="1" outlineLevel="7" x14ac:dyDescent="0.25">
      <c r="A178" s="145" t="s">
        <v>553</v>
      </c>
      <c r="B178" s="44" t="s">
        <v>17</v>
      </c>
      <c r="C178" s="44" t="s">
        <v>132</v>
      </c>
      <c r="D178" s="153" t="s">
        <v>802</v>
      </c>
      <c r="E178" s="24" t="s">
        <v>45</v>
      </c>
      <c r="F178" s="112"/>
      <c r="G178" s="31"/>
      <c r="H178" s="26"/>
      <c r="I178" s="159">
        <v>250</v>
      </c>
      <c r="J178" s="113">
        <f t="shared" si="26"/>
        <v>250</v>
      </c>
      <c r="K178" s="147"/>
      <c r="L178" s="154">
        <v>250</v>
      </c>
      <c r="M178" s="23">
        <f>J178+L178</f>
        <v>500</v>
      </c>
    </row>
    <row r="179" spans="1:13" outlineLevel="1" x14ac:dyDescent="0.25">
      <c r="A179" s="82" t="s">
        <v>139</v>
      </c>
      <c r="B179" s="43" t="s">
        <v>17</v>
      </c>
      <c r="C179" s="43" t="s">
        <v>140</v>
      </c>
      <c r="D179" s="43"/>
      <c r="E179" s="43"/>
      <c r="F179" s="112">
        <v>151364.47721000001</v>
      </c>
      <c r="G179" s="26">
        <f>G186+G197+G213+G180</f>
        <v>2301.1999999999998</v>
      </c>
      <c r="H179" s="113">
        <f t="shared" si="25"/>
        <v>153665.67721000002</v>
      </c>
      <c r="I179" s="26">
        <f>I186+I197+I213+I180</f>
        <v>16638.377209999999</v>
      </c>
      <c r="J179" s="113">
        <f t="shared" si="26"/>
        <v>170304.05442000003</v>
      </c>
      <c r="L179" s="1"/>
      <c r="M179" s="1"/>
    </row>
    <row r="180" spans="1:13" outlineLevel="1" x14ac:dyDescent="0.25">
      <c r="A180" s="29" t="s">
        <v>568</v>
      </c>
      <c r="B180" s="43">
        <v>280</v>
      </c>
      <c r="C180" s="75" t="s">
        <v>567</v>
      </c>
      <c r="D180" s="43"/>
      <c r="E180" s="43"/>
      <c r="F180" s="112">
        <v>0</v>
      </c>
      <c r="G180" s="26">
        <f>G181</f>
        <v>9.1999999999999993</v>
      </c>
      <c r="H180" s="113">
        <f t="shared" si="25"/>
        <v>9.1999999999999993</v>
      </c>
      <c r="I180" s="26">
        <f>I181</f>
        <v>0</v>
      </c>
      <c r="J180" s="113">
        <f t="shared" si="26"/>
        <v>9.1999999999999993</v>
      </c>
      <c r="L180" s="1"/>
      <c r="M180" s="1"/>
    </row>
    <row r="181" spans="1:13" ht="25.5" outlineLevel="1" x14ac:dyDescent="0.25">
      <c r="A181" s="29" t="s">
        <v>569</v>
      </c>
      <c r="B181" s="43">
        <v>280</v>
      </c>
      <c r="C181" s="75" t="s">
        <v>567</v>
      </c>
      <c r="D181" s="59" t="s">
        <v>183</v>
      </c>
      <c r="E181" s="43"/>
      <c r="F181" s="112">
        <v>0</v>
      </c>
      <c r="G181" s="26">
        <f>G182</f>
        <v>9.1999999999999993</v>
      </c>
      <c r="H181" s="113">
        <f t="shared" si="25"/>
        <v>9.1999999999999993</v>
      </c>
      <c r="I181" s="26">
        <f>I182</f>
        <v>0</v>
      </c>
      <c r="J181" s="113">
        <f t="shared" si="26"/>
        <v>9.1999999999999993</v>
      </c>
      <c r="L181" s="1"/>
      <c r="M181" s="1"/>
    </row>
    <row r="182" spans="1:13" ht="25.5" outlineLevel="1" x14ac:dyDescent="0.25">
      <c r="A182" s="29" t="s">
        <v>570</v>
      </c>
      <c r="B182" s="43">
        <v>280</v>
      </c>
      <c r="C182" s="75" t="s">
        <v>567</v>
      </c>
      <c r="D182" s="59" t="s">
        <v>185</v>
      </c>
      <c r="E182" s="46"/>
      <c r="F182" s="117">
        <v>0</v>
      </c>
      <c r="G182" s="118">
        <f>G183</f>
        <v>9.1999999999999993</v>
      </c>
      <c r="H182" s="113">
        <f t="shared" si="25"/>
        <v>9.1999999999999993</v>
      </c>
      <c r="I182" s="118">
        <f>I183</f>
        <v>0</v>
      </c>
      <c r="J182" s="113">
        <f t="shared" si="26"/>
        <v>9.1999999999999993</v>
      </c>
      <c r="L182" s="1"/>
      <c r="M182" s="1"/>
    </row>
    <row r="183" spans="1:13" ht="25.5" outlineLevel="1" x14ac:dyDescent="0.25">
      <c r="A183" s="29" t="s">
        <v>571</v>
      </c>
      <c r="B183" s="43">
        <v>280</v>
      </c>
      <c r="C183" s="75" t="s">
        <v>567</v>
      </c>
      <c r="D183" s="59" t="s">
        <v>572</v>
      </c>
      <c r="E183" s="60"/>
      <c r="F183" s="119">
        <v>0</v>
      </c>
      <c r="G183" s="26">
        <f>G184</f>
        <v>9.1999999999999993</v>
      </c>
      <c r="H183" s="113">
        <f t="shared" si="25"/>
        <v>9.1999999999999993</v>
      </c>
      <c r="I183" s="26">
        <f>I184</f>
        <v>0</v>
      </c>
      <c r="J183" s="113">
        <f t="shared" si="26"/>
        <v>9.1999999999999993</v>
      </c>
      <c r="L183" s="1"/>
      <c r="M183" s="1"/>
    </row>
    <row r="184" spans="1:13" ht="76.5" outlineLevel="1" x14ac:dyDescent="0.25">
      <c r="A184" s="29" t="s">
        <v>574</v>
      </c>
      <c r="B184" s="43">
        <v>280</v>
      </c>
      <c r="C184" s="75" t="s">
        <v>567</v>
      </c>
      <c r="D184" s="59" t="s">
        <v>573</v>
      </c>
      <c r="E184" s="60"/>
      <c r="F184" s="119">
        <v>0</v>
      </c>
      <c r="G184" s="26">
        <f>G185</f>
        <v>9.1999999999999993</v>
      </c>
      <c r="H184" s="113">
        <f t="shared" si="25"/>
        <v>9.1999999999999993</v>
      </c>
      <c r="I184" s="26">
        <f>I185</f>
        <v>0</v>
      </c>
      <c r="J184" s="113">
        <f t="shared" si="26"/>
        <v>9.1999999999999993</v>
      </c>
      <c r="L184" s="1"/>
      <c r="M184" s="1"/>
    </row>
    <row r="185" spans="1:13" outlineLevel="1" x14ac:dyDescent="0.25">
      <c r="A185" s="30" t="s">
        <v>553</v>
      </c>
      <c r="B185" s="44">
        <v>280</v>
      </c>
      <c r="C185" s="76" t="s">
        <v>567</v>
      </c>
      <c r="D185" s="63" t="s">
        <v>573</v>
      </c>
      <c r="E185" s="52" t="s">
        <v>45</v>
      </c>
      <c r="F185" s="119"/>
      <c r="G185" s="28">
        <v>9.1999999999999993</v>
      </c>
      <c r="H185" s="113">
        <f t="shared" si="25"/>
        <v>9.1999999999999993</v>
      </c>
      <c r="I185" s="31"/>
      <c r="J185" s="113">
        <f t="shared" si="26"/>
        <v>9.1999999999999993</v>
      </c>
      <c r="M185" s="23">
        <f>J185+L185</f>
        <v>9.1999999999999993</v>
      </c>
    </row>
    <row r="186" spans="1:13" outlineLevel="2" x14ac:dyDescent="0.25">
      <c r="A186" s="82" t="s">
        <v>141</v>
      </c>
      <c r="B186" s="43" t="s">
        <v>17</v>
      </c>
      <c r="C186" s="43" t="s">
        <v>142</v>
      </c>
      <c r="D186" s="43"/>
      <c r="E186" s="43"/>
      <c r="F186" s="112">
        <v>13052.077209999999</v>
      </c>
      <c r="G186" s="26">
        <f>G187</f>
        <v>2292</v>
      </c>
      <c r="H186" s="113">
        <f t="shared" si="25"/>
        <v>15344.077209999999</v>
      </c>
      <c r="I186" s="26">
        <f>I187</f>
        <v>838.97720999999842</v>
      </c>
      <c r="J186" s="113">
        <f t="shared" si="26"/>
        <v>16183.054419999999</v>
      </c>
      <c r="L186" s="1"/>
      <c r="M186" s="1"/>
    </row>
    <row r="187" spans="1:13" ht="25.5" outlineLevel="3" x14ac:dyDescent="0.25">
      <c r="A187" s="82" t="s">
        <v>112</v>
      </c>
      <c r="B187" s="43" t="s">
        <v>17</v>
      </c>
      <c r="C187" s="43" t="s">
        <v>142</v>
      </c>
      <c r="D187" s="43" t="s">
        <v>113</v>
      </c>
      <c r="E187" s="43"/>
      <c r="F187" s="112">
        <v>13052.077209999999</v>
      </c>
      <c r="G187" s="26">
        <f>G188</f>
        <v>2292</v>
      </c>
      <c r="H187" s="113">
        <f t="shared" si="25"/>
        <v>15344.077209999999</v>
      </c>
      <c r="I187" s="26">
        <f>I188</f>
        <v>838.97720999999842</v>
      </c>
      <c r="J187" s="113">
        <f t="shared" si="26"/>
        <v>16183.054419999999</v>
      </c>
      <c r="L187" s="1"/>
      <c r="M187" s="1"/>
    </row>
    <row r="188" spans="1:13" ht="25.5" outlineLevel="4" x14ac:dyDescent="0.25">
      <c r="A188" s="82" t="s">
        <v>114</v>
      </c>
      <c r="B188" s="43" t="s">
        <v>17</v>
      </c>
      <c r="C188" s="43" t="s">
        <v>142</v>
      </c>
      <c r="D188" s="43" t="s">
        <v>115</v>
      </c>
      <c r="E188" s="43"/>
      <c r="F188" s="112">
        <v>13052.077209999999</v>
      </c>
      <c r="G188" s="26">
        <f>G189</f>
        <v>2292</v>
      </c>
      <c r="H188" s="113">
        <f t="shared" si="25"/>
        <v>15344.077209999999</v>
      </c>
      <c r="I188" s="26">
        <f>I189</f>
        <v>838.97720999999842</v>
      </c>
      <c r="J188" s="113">
        <f t="shared" si="26"/>
        <v>16183.054419999999</v>
      </c>
      <c r="L188" s="1"/>
      <c r="M188" s="1"/>
    </row>
    <row r="189" spans="1:13" outlineLevel="4" x14ac:dyDescent="0.25">
      <c r="A189" s="29" t="s">
        <v>697</v>
      </c>
      <c r="B189" s="45" t="s">
        <v>17</v>
      </c>
      <c r="C189" s="43" t="s">
        <v>142</v>
      </c>
      <c r="D189" s="59" t="s">
        <v>698</v>
      </c>
      <c r="E189" s="43"/>
      <c r="F189" s="112">
        <v>13052.077209999999</v>
      </c>
      <c r="G189" s="26">
        <f>G190+G192</f>
        <v>2292</v>
      </c>
      <c r="H189" s="113">
        <f t="shared" si="25"/>
        <v>15344.077209999999</v>
      </c>
      <c r="I189" s="26">
        <f>I190+I192</f>
        <v>838.97720999999842</v>
      </c>
      <c r="J189" s="113">
        <f t="shared" si="26"/>
        <v>16183.054419999999</v>
      </c>
      <c r="L189" s="1"/>
      <c r="M189" s="1"/>
    </row>
    <row r="190" spans="1:13" ht="25.5" outlineLevel="6" x14ac:dyDescent="0.25">
      <c r="A190" s="82" t="s">
        <v>143</v>
      </c>
      <c r="B190" s="43" t="s">
        <v>17</v>
      </c>
      <c r="C190" s="43" t="s">
        <v>142</v>
      </c>
      <c r="D190" s="43" t="s">
        <v>144</v>
      </c>
      <c r="E190" s="43"/>
      <c r="F190" s="112">
        <v>3280</v>
      </c>
      <c r="G190" s="26">
        <f>G191</f>
        <v>-0.2</v>
      </c>
      <c r="H190" s="113">
        <f t="shared" si="25"/>
        <v>3279.8</v>
      </c>
      <c r="I190" s="26">
        <f>I191</f>
        <v>839</v>
      </c>
      <c r="J190" s="113">
        <f t="shared" si="26"/>
        <v>4118.8</v>
      </c>
      <c r="L190" s="1"/>
      <c r="M190" s="1"/>
    </row>
    <row r="191" spans="1:13" ht="30" outlineLevel="7" x14ac:dyDescent="0.25">
      <c r="A191" s="83" t="s">
        <v>44</v>
      </c>
      <c r="B191" s="44" t="s">
        <v>17</v>
      </c>
      <c r="C191" s="44" t="s">
        <v>142</v>
      </c>
      <c r="D191" s="44" t="s">
        <v>144</v>
      </c>
      <c r="E191" s="44" t="s">
        <v>45</v>
      </c>
      <c r="F191" s="112">
        <v>3280</v>
      </c>
      <c r="G191" s="115">
        <v>-0.2</v>
      </c>
      <c r="H191" s="113">
        <f t="shared" si="25"/>
        <v>3279.8</v>
      </c>
      <c r="I191" s="116">
        <f>650+189</f>
        <v>839</v>
      </c>
      <c r="J191" s="113">
        <f t="shared" si="26"/>
        <v>4118.8</v>
      </c>
      <c r="K191" s="32" t="s">
        <v>650</v>
      </c>
      <c r="M191" s="23">
        <f>J191+L191</f>
        <v>4118.8</v>
      </c>
    </row>
    <row r="192" spans="1:13" ht="114.75" outlineLevel="6" x14ac:dyDescent="0.25">
      <c r="A192" s="82" t="s">
        <v>145</v>
      </c>
      <c r="B192" s="43" t="s">
        <v>17</v>
      </c>
      <c r="C192" s="43" t="s">
        <v>142</v>
      </c>
      <c r="D192" s="43" t="s">
        <v>146</v>
      </c>
      <c r="E192" s="43"/>
      <c r="F192" s="112">
        <v>9772.0772099999995</v>
      </c>
      <c r="G192" s="26">
        <f>G193+G194</f>
        <v>2292.1999999999998</v>
      </c>
      <c r="H192" s="113">
        <f t="shared" si="25"/>
        <v>12064.27721</v>
      </c>
      <c r="I192" s="26">
        <f>I193+I194+I195+I196</f>
        <v>-2.2790000001623401E-2</v>
      </c>
      <c r="J192" s="113">
        <f t="shared" si="26"/>
        <v>12064.254419999999</v>
      </c>
      <c r="L192" s="1"/>
      <c r="M192" s="1"/>
    </row>
    <row r="193" spans="1:13" outlineLevel="7" x14ac:dyDescent="0.25">
      <c r="A193" s="83" t="s">
        <v>44</v>
      </c>
      <c r="B193" s="44" t="s">
        <v>17</v>
      </c>
      <c r="C193" s="44" t="s">
        <v>142</v>
      </c>
      <c r="D193" s="44" t="s">
        <v>146</v>
      </c>
      <c r="E193" s="44" t="s">
        <v>45</v>
      </c>
      <c r="F193" s="112">
        <v>9772.0772099999995</v>
      </c>
      <c r="G193" s="28">
        <v>2292</v>
      </c>
      <c r="H193" s="113">
        <f t="shared" si="25"/>
        <v>12064.077209999999</v>
      </c>
      <c r="I193" s="28">
        <v>-12064.1</v>
      </c>
      <c r="J193" s="113">
        <f t="shared" si="26"/>
        <v>-2.2790000000895816E-2</v>
      </c>
      <c r="M193" s="23">
        <f t="shared" ref="M193:M196" si="28">J193+L193</f>
        <v>-2.2790000000895816E-2</v>
      </c>
    </row>
    <row r="194" spans="1:13" outlineLevel="7" x14ac:dyDescent="0.25">
      <c r="A194" s="83" t="s">
        <v>44</v>
      </c>
      <c r="B194" s="44" t="s">
        <v>17</v>
      </c>
      <c r="C194" s="44" t="s">
        <v>142</v>
      </c>
      <c r="D194" s="44" t="s">
        <v>146</v>
      </c>
      <c r="E194" s="44" t="s">
        <v>45</v>
      </c>
      <c r="F194" s="112"/>
      <c r="G194" s="115">
        <v>0.2</v>
      </c>
      <c r="H194" s="113">
        <f t="shared" si="25"/>
        <v>0.2</v>
      </c>
      <c r="I194" s="115">
        <v>-0.2</v>
      </c>
      <c r="J194" s="113">
        <f t="shared" si="26"/>
        <v>0</v>
      </c>
      <c r="M194" s="23">
        <f t="shared" si="28"/>
        <v>0</v>
      </c>
    </row>
    <row r="195" spans="1:13" ht="25.5" outlineLevel="7" x14ac:dyDescent="0.25">
      <c r="A195" s="98" t="s">
        <v>613</v>
      </c>
      <c r="B195" s="44" t="s">
        <v>17</v>
      </c>
      <c r="C195" s="44" t="s">
        <v>142</v>
      </c>
      <c r="D195" s="44" t="s">
        <v>146</v>
      </c>
      <c r="E195" s="44">
        <v>243</v>
      </c>
      <c r="F195" s="112"/>
      <c r="G195" s="115"/>
      <c r="H195" s="113"/>
      <c r="I195" s="28">
        <v>12064.077209999999</v>
      </c>
      <c r="J195" s="113">
        <f t="shared" si="26"/>
        <v>12064.077209999999</v>
      </c>
      <c r="M195" s="23">
        <f t="shared" si="28"/>
        <v>12064.077209999999</v>
      </c>
    </row>
    <row r="196" spans="1:13" ht="25.5" outlineLevel="7" x14ac:dyDescent="0.25">
      <c r="A196" s="98" t="s">
        <v>613</v>
      </c>
      <c r="B196" s="44" t="s">
        <v>17</v>
      </c>
      <c r="C196" s="44" t="s">
        <v>142</v>
      </c>
      <c r="D196" s="44" t="s">
        <v>146</v>
      </c>
      <c r="E196" s="44">
        <v>243</v>
      </c>
      <c r="F196" s="112"/>
      <c r="G196" s="115"/>
      <c r="H196" s="113"/>
      <c r="I196" s="115">
        <v>0.2</v>
      </c>
      <c r="J196" s="113">
        <f t="shared" si="26"/>
        <v>0.2</v>
      </c>
      <c r="M196" s="23">
        <f t="shared" si="28"/>
        <v>0.2</v>
      </c>
    </row>
    <row r="197" spans="1:13" outlineLevel="2" x14ac:dyDescent="0.25">
      <c r="A197" s="82" t="s">
        <v>147</v>
      </c>
      <c r="B197" s="43" t="s">
        <v>17</v>
      </c>
      <c r="C197" s="43" t="s">
        <v>148</v>
      </c>
      <c r="D197" s="43"/>
      <c r="E197" s="43"/>
      <c r="F197" s="112">
        <v>134881.29999999999</v>
      </c>
      <c r="G197" s="26">
        <f>G202</f>
        <v>0</v>
      </c>
      <c r="H197" s="113">
        <f t="shared" si="25"/>
        <v>134881.29999999999</v>
      </c>
      <c r="I197" s="26">
        <f>I202+I198</f>
        <v>15799.4</v>
      </c>
      <c r="J197" s="113">
        <f t="shared" si="26"/>
        <v>150680.69999999998</v>
      </c>
      <c r="L197" s="1"/>
      <c r="M197" s="1"/>
    </row>
    <row r="198" spans="1:13" s="150" customFormat="1" ht="24" outlineLevel="2" x14ac:dyDescent="0.25">
      <c r="A198" s="156" t="s">
        <v>798</v>
      </c>
      <c r="B198" s="43" t="s">
        <v>17</v>
      </c>
      <c r="C198" s="43" t="s">
        <v>148</v>
      </c>
      <c r="D198" s="144" t="s">
        <v>71</v>
      </c>
      <c r="E198" s="43"/>
      <c r="F198" s="112"/>
      <c r="G198" s="26"/>
      <c r="H198" s="26"/>
      <c r="I198" s="26">
        <f>I199</f>
        <v>55.5</v>
      </c>
      <c r="J198" s="26">
        <f t="shared" si="26"/>
        <v>55.5</v>
      </c>
      <c r="K198" s="147"/>
    </row>
    <row r="199" spans="1:13" s="150" customFormat="1" ht="36" outlineLevel="2" x14ac:dyDescent="0.25">
      <c r="A199" s="155" t="s">
        <v>742</v>
      </c>
      <c r="B199" s="43" t="s">
        <v>17</v>
      </c>
      <c r="C199" s="43" t="s">
        <v>148</v>
      </c>
      <c r="D199" s="144" t="s">
        <v>743</v>
      </c>
      <c r="E199" s="43"/>
      <c r="F199" s="112"/>
      <c r="G199" s="26"/>
      <c r="H199" s="26"/>
      <c r="I199" s="26">
        <f>I200</f>
        <v>55.5</v>
      </c>
      <c r="J199" s="26">
        <f t="shared" si="26"/>
        <v>55.5</v>
      </c>
      <c r="K199" s="147"/>
    </row>
    <row r="200" spans="1:13" s="150" customFormat="1" ht="84" outlineLevel="2" x14ac:dyDescent="0.25">
      <c r="A200" s="157" t="s">
        <v>803</v>
      </c>
      <c r="B200" s="43" t="s">
        <v>17</v>
      </c>
      <c r="C200" s="43" t="s">
        <v>148</v>
      </c>
      <c r="D200" s="151" t="s">
        <v>804</v>
      </c>
      <c r="E200" s="151"/>
      <c r="F200" s="112"/>
      <c r="G200" s="26"/>
      <c r="H200" s="26"/>
      <c r="I200" s="26">
        <f>I201</f>
        <v>55.5</v>
      </c>
      <c r="J200" s="26">
        <f t="shared" si="26"/>
        <v>55.5</v>
      </c>
      <c r="K200" s="147"/>
    </row>
    <row r="201" spans="1:13" s="150" customFormat="1" outlineLevel="2" x14ac:dyDescent="0.25">
      <c r="A201" s="158" t="s">
        <v>553</v>
      </c>
      <c r="B201" s="44" t="s">
        <v>17</v>
      </c>
      <c r="C201" s="44" t="s">
        <v>148</v>
      </c>
      <c r="D201" s="153" t="s">
        <v>804</v>
      </c>
      <c r="E201" s="153" t="s">
        <v>45</v>
      </c>
      <c r="F201" s="112"/>
      <c r="G201" s="26"/>
      <c r="H201" s="26"/>
      <c r="I201" s="159">
        <v>55.5</v>
      </c>
      <c r="J201" s="26">
        <f t="shared" si="26"/>
        <v>55.5</v>
      </c>
      <c r="K201" s="147"/>
      <c r="L201" s="150">
        <v>55.5</v>
      </c>
      <c r="M201" s="23">
        <f>J201+L201</f>
        <v>111</v>
      </c>
    </row>
    <row r="202" spans="1:13" ht="25.5" outlineLevel="3" x14ac:dyDescent="0.25">
      <c r="A202" s="82" t="s">
        <v>78</v>
      </c>
      <c r="B202" s="43" t="s">
        <v>17</v>
      </c>
      <c r="C202" s="43" t="s">
        <v>148</v>
      </c>
      <c r="D202" s="43" t="s">
        <v>79</v>
      </c>
      <c r="E202" s="43"/>
      <c r="F202" s="112">
        <v>134881.29999999999</v>
      </c>
      <c r="G202" s="26">
        <f>G203</f>
        <v>0</v>
      </c>
      <c r="H202" s="113">
        <f t="shared" si="25"/>
        <v>134881.29999999999</v>
      </c>
      <c r="I202" s="26">
        <f>I203</f>
        <v>15743.9</v>
      </c>
      <c r="J202" s="113">
        <f t="shared" si="26"/>
        <v>150625.19999999998</v>
      </c>
      <c r="L202" s="1"/>
      <c r="M202" s="1"/>
    </row>
    <row r="203" spans="1:13" ht="25.5" outlineLevel="4" x14ac:dyDescent="0.25">
      <c r="A203" s="82" t="s">
        <v>149</v>
      </c>
      <c r="B203" s="43" t="s">
        <v>17</v>
      </c>
      <c r="C203" s="43" t="s">
        <v>148</v>
      </c>
      <c r="D203" s="43" t="s">
        <v>150</v>
      </c>
      <c r="E203" s="43"/>
      <c r="F203" s="112">
        <v>134881.29999999999</v>
      </c>
      <c r="G203" s="26">
        <f>G204</f>
        <v>0</v>
      </c>
      <c r="H203" s="113">
        <f t="shared" si="25"/>
        <v>134881.29999999999</v>
      </c>
      <c r="I203" s="26">
        <f>I204</f>
        <v>15743.9</v>
      </c>
      <c r="J203" s="113">
        <f t="shared" si="26"/>
        <v>150625.19999999998</v>
      </c>
      <c r="L203" s="1"/>
      <c r="M203" s="1"/>
    </row>
    <row r="204" spans="1:13" ht="25.5" outlineLevel="4" x14ac:dyDescent="0.25">
      <c r="A204" s="29" t="s">
        <v>699</v>
      </c>
      <c r="B204" s="45" t="s">
        <v>17</v>
      </c>
      <c r="C204" s="43" t="s">
        <v>148</v>
      </c>
      <c r="D204" s="59" t="s">
        <v>700</v>
      </c>
      <c r="E204" s="43"/>
      <c r="F204" s="112">
        <v>134881.29999999999</v>
      </c>
      <c r="G204" s="26">
        <f>G205+G207+G209+G211</f>
        <v>0</v>
      </c>
      <c r="H204" s="113">
        <f t="shared" si="25"/>
        <v>134881.29999999999</v>
      </c>
      <c r="I204" s="26">
        <f>I205+I207+I209+I211</f>
        <v>15743.9</v>
      </c>
      <c r="J204" s="113">
        <f t="shared" si="26"/>
        <v>150625.19999999998</v>
      </c>
      <c r="L204" s="1"/>
      <c r="M204" s="1"/>
    </row>
    <row r="205" spans="1:13" ht="25.5" outlineLevel="6" x14ac:dyDescent="0.25">
      <c r="A205" s="82" t="s">
        <v>82</v>
      </c>
      <c r="B205" s="43" t="s">
        <v>17</v>
      </c>
      <c r="C205" s="43" t="s">
        <v>148</v>
      </c>
      <c r="D205" s="43" t="s">
        <v>151</v>
      </c>
      <c r="E205" s="43"/>
      <c r="F205" s="112">
        <v>1500</v>
      </c>
      <c r="G205" s="26">
        <f>G206</f>
        <v>0</v>
      </c>
      <c r="H205" s="113">
        <f t="shared" si="25"/>
        <v>1500</v>
      </c>
      <c r="I205" s="26">
        <f>I206</f>
        <v>0</v>
      </c>
      <c r="J205" s="113">
        <f t="shared" si="26"/>
        <v>1500</v>
      </c>
      <c r="L205" s="1"/>
      <c r="M205" s="1"/>
    </row>
    <row r="206" spans="1:13" outlineLevel="7" x14ac:dyDescent="0.25">
      <c r="A206" s="83" t="s">
        <v>44</v>
      </c>
      <c r="B206" s="44" t="s">
        <v>17</v>
      </c>
      <c r="C206" s="44" t="s">
        <v>148</v>
      </c>
      <c r="D206" s="44" t="s">
        <v>151</v>
      </c>
      <c r="E206" s="44" t="s">
        <v>45</v>
      </c>
      <c r="F206" s="112">
        <v>1500</v>
      </c>
      <c r="G206" s="31"/>
      <c r="H206" s="113">
        <f t="shared" si="25"/>
        <v>1500</v>
      </c>
      <c r="I206" s="31"/>
      <c r="J206" s="113">
        <f t="shared" si="26"/>
        <v>1500</v>
      </c>
      <c r="M206" s="23">
        <f>J206+L206</f>
        <v>1500</v>
      </c>
    </row>
    <row r="207" spans="1:13" ht="51" outlineLevel="6" x14ac:dyDescent="0.25">
      <c r="A207" s="82" t="s">
        <v>84</v>
      </c>
      <c r="B207" s="43" t="s">
        <v>17</v>
      </c>
      <c r="C207" s="43" t="s">
        <v>148</v>
      </c>
      <c r="D207" s="43" t="s">
        <v>152</v>
      </c>
      <c r="E207" s="43"/>
      <c r="F207" s="112">
        <v>540</v>
      </c>
      <c r="G207" s="26">
        <f>G208</f>
        <v>0</v>
      </c>
      <c r="H207" s="113">
        <f t="shared" si="25"/>
        <v>540</v>
      </c>
      <c r="I207" s="26">
        <f>I208</f>
        <v>0</v>
      </c>
      <c r="J207" s="113">
        <f t="shared" si="26"/>
        <v>540</v>
      </c>
      <c r="L207" s="1"/>
      <c r="M207" s="1"/>
    </row>
    <row r="208" spans="1:13" outlineLevel="7" x14ac:dyDescent="0.25">
      <c r="A208" s="83" t="s">
        <v>44</v>
      </c>
      <c r="B208" s="44" t="s">
        <v>17</v>
      </c>
      <c r="C208" s="44" t="s">
        <v>148</v>
      </c>
      <c r="D208" s="44" t="s">
        <v>152</v>
      </c>
      <c r="E208" s="44" t="s">
        <v>45</v>
      </c>
      <c r="F208" s="112">
        <v>540</v>
      </c>
      <c r="G208" s="31"/>
      <c r="H208" s="113">
        <f t="shared" si="25"/>
        <v>540</v>
      </c>
      <c r="I208" s="31"/>
      <c r="J208" s="113">
        <f t="shared" si="26"/>
        <v>540</v>
      </c>
      <c r="M208" s="23">
        <f>J208+L208</f>
        <v>540</v>
      </c>
    </row>
    <row r="209" spans="1:13" ht="25.5" outlineLevel="6" x14ac:dyDescent="0.25">
      <c r="A209" s="82" t="s">
        <v>153</v>
      </c>
      <c r="B209" s="43" t="s">
        <v>17</v>
      </c>
      <c r="C209" s="43" t="s">
        <v>148</v>
      </c>
      <c r="D209" s="43" t="s">
        <v>154</v>
      </c>
      <c r="E209" s="43"/>
      <c r="F209" s="112">
        <v>72803.5</v>
      </c>
      <c r="G209" s="26">
        <f>G210</f>
        <v>0</v>
      </c>
      <c r="H209" s="113">
        <f t="shared" si="25"/>
        <v>72803.5</v>
      </c>
      <c r="I209" s="26">
        <f>I210</f>
        <v>6161.9</v>
      </c>
      <c r="J209" s="113">
        <f t="shared" si="26"/>
        <v>78965.399999999994</v>
      </c>
      <c r="L209" s="1"/>
      <c r="M209" s="1"/>
    </row>
    <row r="210" spans="1:13" outlineLevel="7" x14ac:dyDescent="0.25">
      <c r="A210" s="83" t="s">
        <v>44</v>
      </c>
      <c r="B210" s="44" t="s">
        <v>17</v>
      </c>
      <c r="C210" s="44" t="s">
        <v>148</v>
      </c>
      <c r="D210" s="44" t="s">
        <v>154</v>
      </c>
      <c r="E210" s="44" t="s">
        <v>45</v>
      </c>
      <c r="F210" s="112">
        <v>72803.5</v>
      </c>
      <c r="G210" s="31"/>
      <c r="H210" s="113">
        <f t="shared" si="25"/>
        <v>72803.5</v>
      </c>
      <c r="I210" s="116">
        <f>15743.9-9582</f>
        <v>6161.9</v>
      </c>
      <c r="J210" s="113">
        <f t="shared" si="26"/>
        <v>78965.399999999994</v>
      </c>
      <c r="K210" s="32" t="s">
        <v>639</v>
      </c>
      <c r="L210" s="23">
        <v>-9582</v>
      </c>
      <c r="M210" s="23">
        <f>J210+L210</f>
        <v>69383.399999999994</v>
      </c>
    </row>
    <row r="211" spans="1:13" ht="25.5" outlineLevel="6" x14ac:dyDescent="0.25">
      <c r="A211" s="82" t="s">
        <v>155</v>
      </c>
      <c r="B211" s="43" t="s">
        <v>17</v>
      </c>
      <c r="C211" s="43" t="s">
        <v>148</v>
      </c>
      <c r="D211" s="43" t="s">
        <v>156</v>
      </c>
      <c r="E211" s="43"/>
      <c r="F211" s="112">
        <v>60037.8</v>
      </c>
      <c r="G211" s="26">
        <f>G212</f>
        <v>0</v>
      </c>
      <c r="H211" s="113">
        <f t="shared" si="25"/>
        <v>60037.8</v>
      </c>
      <c r="I211" s="26">
        <f>I212</f>
        <v>9582</v>
      </c>
      <c r="J211" s="113">
        <f t="shared" si="26"/>
        <v>69619.8</v>
      </c>
      <c r="L211" s="1"/>
      <c r="M211" s="1"/>
    </row>
    <row r="212" spans="1:13" outlineLevel="7" x14ac:dyDescent="0.25">
      <c r="A212" s="83" t="s">
        <v>44</v>
      </c>
      <c r="B212" s="44" t="s">
        <v>17</v>
      </c>
      <c r="C212" s="44" t="s">
        <v>148</v>
      </c>
      <c r="D212" s="44" t="s">
        <v>156</v>
      </c>
      <c r="E212" s="44" t="s">
        <v>45</v>
      </c>
      <c r="F212" s="112">
        <v>60037.8</v>
      </c>
      <c r="G212" s="31"/>
      <c r="H212" s="113">
        <f t="shared" si="25"/>
        <v>60037.8</v>
      </c>
      <c r="I212" s="159">
        <v>9582</v>
      </c>
      <c r="J212" s="113">
        <f t="shared" si="26"/>
        <v>69619.8</v>
      </c>
      <c r="L212" s="23">
        <v>9582</v>
      </c>
      <c r="M212" s="23">
        <f>J212+L212</f>
        <v>79201.8</v>
      </c>
    </row>
    <row r="213" spans="1:13" outlineLevel="2" x14ac:dyDescent="0.25">
      <c r="A213" s="82" t="s">
        <v>157</v>
      </c>
      <c r="B213" s="43" t="s">
        <v>17</v>
      </c>
      <c r="C213" s="43" t="s">
        <v>158</v>
      </c>
      <c r="D213" s="43"/>
      <c r="E213" s="43"/>
      <c r="F213" s="112">
        <v>3431.1</v>
      </c>
      <c r="G213" s="26">
        <f>G214+G224+G228</f>
        <v>0</v>
      </c>
      <c r="H213" s="113">
        <f t="shared" si="25"/>
        <v>3431.1</v>
      </c>
      <c r="I213" s="26">
        <f>I214+I224+I228</f>
        <v>0</v>
      </c>
      <c r="J213" s="113">
        <f t="shared" si="26"/>
        <v>3431.1</v>
      </c>
      <c r="L213" s="1"/>
      <c r="M213" s="1"/>
    </row>
    <row r="214" spans="1:13" ht="38.25" outlineLevel="3" x14ac:dyDescent="0.25">
      <c r="A214" s="82" t="s">
        <v>159</v>
      </c>
      <c r="B214" s="43" t="s">
        <v>17</v>
      </c>
      <c r="C214" s="43" t="s">
        <v>158</v>
      </c>
      <c r="D214" s="43" t="s">
        <v>160</v>
      </c>
      <c r="E214" s="43"/>
      <c r="F214" s="112">
        <v>145</v>
      </c>
      <c r="G214" s="26">
        <f>G215+G218+G221</f>
        <v>0</v>
      </c>
      <c r="H214" s="113">
        <f t="shared" si="25"/>
        <v>145</v>
      </c>
      <c r="I214" s="26">
        <f>I215+I218+I221</f>
        <v>0</v>
      </c>
      <c r="J214" s="113">
        <f t="shared" si="26"/>
        <v>145</v>
      </c>
      <c r="L214" s="1"/>
      <c r="M214" s="1"/>
    </row>
    <row r="215" spans="1:13" ht="25.5" outlineLevel="3" x14ac:dyDescent="0.25">
      <c r="A215" s="29" t="s">
        <v>701</v>
      </c>
      <c r="B215" s="45" t="s">
        <v>17</v>
      </c>
      <c r="C215" s="43" t="s">
        <v>158</v>
      </c>
      <c r="D215" s="59" t="s">
        <v>702</v>
      </c>
      <c r="E215" s="43"/>
      <c r="F215" s="112">
        <v>100</v>
      </c>
      <c r="G215" s="26">
        <f>G216</f>
        <v>0</v>
      </c>
      <c r="H215" s="113">
        <f t="shared" si="25"/>
        <v>100</v>
      </c>
      <c r="I215" s="26">
        <f>I216</f>
        <v>0</v>
      </c>
      <c r="J215" s="113">
        <f t="shared" si="26"/>
        <v>100</v>
      </c>
      <c r="L215" s="1"/>
      <c r="M215" s="1"/>
    </row>
    <row r="216" spans="1:13" ht="25.5" outlineLevel="6" x14ac:dyDescent="0.25">
      <c r="A216" s="82" t="s">
        <v>161</v>
      </c>
      <c r="B216" s="43" t="s">
        <v>17</v>
      </c>
      <c r="C216" s="43" t="s">
        <v>158</v>
      </c>
      <c r="D216" s="43" t="s">
        <v>162</v>
      </c>
      <c r="E216" s="43"/>
      <c r="F216" s="112">
        <v>100</v>
      </c>
      <c r="G216" s="26">
        <f>G217</f>
        <v>0</v>
      </c>
      <c r="H216" s="113">
        <f t="shared" si="25"/>
        <v>100</v>
      </c>
      <c r="I216" s="26">
        <f>I217</f>
        <v>0</v>
      </c>
      <c r="J216" s="113">
        <f t="shared" si="26"/>
        <v>100</v>
      </c>
      <c r="L216" s="1"/>
      <c r="M216" s="1"/>
    </row>
    <row r="217" spans="1:13" outlineLevel="7" x14ac:dyDescent="0.25">
      <c r="A217" s="83" t="s">
        <v>44</v>
      </c>
      <c r="B217" s="44" t="s">
        <v>17</v>
      </c>
      <c r="C217" s="44" t="s">
        <v>158</v>
      </c>
      <c r="D217" s="44" t="s">
        <v>162</v>
      </c>
      <c r="E217" s="44" t="s">
        <v>45</v>
      </c>
      <c r="F217" s="112">
        <v>100</v>
      </c>
      <c r="G217" s="31"/>
      <c r="H217" s="113">
        <f t="shared" si="25"/>
        <v>100</v>
      </c>
      <c r="I217" s="31"/>
      <c r="J217" s="113">
        <f t="shared" si="26"/>
        <v>100</v>
      </c>
      <c r="M217" s="23">
        <f>J217+L217</f>
        <v>100</v>
      </c>
    </row>
    <row r="218" spans="1:13" ht="38.25" outlineLevel="7" x14ac:dyDescent="0.25">
      <c r="A218" s="29" t="s">
        <v>703</v>
      </c>
      <c r="B218" s="45" t="s">
        <v>17</v>
      </c>
      <c r="C218" s="43" t="s">
        <v>158</v>
      </c>
      <c r="D218" s="59" t="s">
        <v>704</v>
      </c>
      <c r="E218" s="44"/>
      <c r="F218" s="112">
        <v>42</v>
      </c>
      <c r="G218" s="26">
        <f>G219</f>
        <v>0</v>
      </c>
      <c r="H218" s="113">
        <f t="shared" si="25"/>
        <v>42</v>
      </c>
      <c r="I218" s="26">
        <f>I219</f>
        <v>0</v>
      </c>
      <c r="J218" s="113">
        <f t="shared" si="26"/>
        <v>42</v>
      </c>
      <c r="L218" s="1"/>
      <c r="M218" s="1"/>
    </row>
    <row r="219" spans="1:13" ht="25.5" outlineLevel="6" x14ac:dyDescent="0.25">
      <c r="A219" s="82" t="s">
        <v>161</v>
      </c>
      <c r="B219" s="43" t="s">
        <v>17</v>
      </c>
      <c r="C219" s="43" t="s">
        <v>158</v>
      </c>
      <c r="D219" s="43" t="s">
        <v>163</v>
      </c>
      <c r="E219" s="43"/>
      <c r="F219" s="112">
        <v>42</v>
      </c>
      <c r="G219" s="26">
        <f>G220</f>
        <v>0</v>
      </c>
      <c r="H219" s="113">
        <f t="shared" si="25"/>
        <v>42</v>
      </c>
      <c r="I219" s="26">
        <f>I220</f>
        <v>0</v>
      </c>
      <c r="J219" s="113">
        <f t="shared" si="26"/>
        <v>42</v>
      </c>
      <c r="L219" s="1"/>
      <c r="M219" s="1"/>
    </row>
    <row r="220" spans="1:13" outlineLevel="7" x14ac:dyDescent="0.25">
      <c r="A220" s="83" t="s">
        <v>44</v>
      </c>
      <c r="B220" s="44" t="s">
        <v>17</v>
      </c>
      <c r="C220" s="44" t="s">
        <v>158</v>
      </c>
      <c r="D220" s="44" t="s">
        <v>163</v>
      </c>
      <c r="E220" s="44" t="s">
        <v>45</v>
      </c>
      <c r="F220" s="112">
        <v>42</v>
      </c>
      <c r="G220" s="31"/>
      <c r="H220" s="113">
        <f t="shared" si="25"/>
        <v>42</v>
      </c>
      <c r="I220" s="31"/>
      <c r="J220" s="113">
        <f t="shared" si="26"/>
        <v>42</v>
      </c>
      <c r="M220" s="23">
        <f>J220+L220</f>
        <v>42</v>
      </c>
    </row>
    <row r="221" spans="1:13" ht="38.25" outlineLevel="7" x14ac:dyDescent="0.25">
      <c r="A221" s="29" t="s">
        <v>705</v>
      </c>
      <c r="B221" s="45" t="s">
        <v>17</v>
      </c>
      <c r="C221" s="43" t="s">
        <v>158</v>
      </c>
      <c r="D221" s="59" t="s">
        <v>706</v>
      </c>
      <c r="E221" s="44"/>
      <c r="F221" s="112">
        <v>3</v>
      </c>
      <c r="G221" s="26">
        <f>G222</f>
        <v>0</v>
      </c>
      <c r="H221" s="113">
        <f t="shared" si="25"/>
        <v>3</v>
      </c>
      <c r="I221" s="26">
        <f>I222</f>
        <v>0</v>
      </c>
      <c r="J221" s="113">
        <f t="shared" si="26"/>
        <v>3</v>
      </c>
      <c r="L221" s="1"/>
      <c r="M221" s="1"/>
    </row>
    <row r="222" spans="1:13" ht="25.5" outlineLevel="6" x14ac:dyDescent="0.25">
      <c r="A222" s="82" t="s">
        <v>161</v>
      </c>
      <c r="B222" s="43" t="s">
        <v>17</v>
      </c>
      <c r="C222" s="43" t="s">
        <v>158</v>
      </c>
      <c r="D222" s="43" t="s">
        <v>164</v>
      </c>
      <c r="E222" s="43"/>
      <c r="F222" s="112">
        <v>3</v>
      </c>
      <c r="G222" s="26">
        <f>G223</f>
        <v>0</v>
      </c>
      <c r="H222" s="113">
        <f t="shared" si="25"/>
        <v>3</v>
      </c>
      <c r="I222" s="26">
        <f>I223</f>
        <v>0</v>
      </c>
      <c r="J222" s="113">
        <f t="shared" si="26"/>
        <v>3</v>
      </c>
      <c r="L222" s="1"/>
      <c r="M222" s="1"/>
    </row>
    <row r="223" spans="1:13" outlineLevel="7" x14ac:dyDescent="0.25">
      <c r="A223" s="83" t="s">
        <v>44</v>
      </c>
      <c r="B223" s="44" t="s">
        <v>17</v>
      </c>
      <c r="C223" s="44" t="s">
        <v>158</v>
      </c>
      <c r="D223" s="44" t="s">
        <v>164</v>
      </c>
      <c r="E223" s="44" t="s">
        <v>45</v>
      </c>
      <c r="F223" s="112">
        <v>3</v>
      </c>
      <c r="G223" s="31"/>
      <c r="H223" s="113">
        <f t="shared" si="25"/>
        <v>3</v>
      </c>
      <c r="I223" s="31"/>
      <c r="J223" s="113">
        <f t="shared" si="26"/>
        <v>3</v>
      </c>
      <c r="M223" s="23">
        <f>J223+L223</f>
        <v>3</v>
      </c>
    </row>
    <row r="224" spans="1:13" ht="25.5" outlineLevel="3" x14ac:dyDescent="0.25">
      <c r="A224" s="82" t="s">
        <v>165</v>
      </c>
      <c r="B224" s="43" t="s">
        <v>17</v>
      </c>
      <c r="C224" s="43" t="s">
        <v>158</v>
      </c>
      <c r="D224" s="43" t="s">
        <v>166</v>
      </c>
      <c r="E224" s="43"/>
      <c r="F224" s="112">
        <v>3166.1</v>
      </c>
      <c r="G224" s="26">
        <f>G225</f>
        <v>0</v>
      </c>
      <c r="H224" s="113">
        <f t="shared" si="25"/>
        <v>3166.1</v>
      </c>
      <c r="I224" s="26">
        <f>I225</f>
        <v>0</v>
      </c>
      <c r="J224" s="113">
        <f t="shared" si="26"/>
        <v>3166.1</v>
      </c>
      <c r="L224" s="1"/>
      <c r="M224" s="1"/>
    </row>
    <row r="225" spans="1:13" ht="63.75" outlineLevel="3" x14ac:dyDescent="0.25">
      <c r="A225" s="29" t="s">
        <v>707</v>
      </c>
      <c r="B225" s="45" t="s">
        <v>17</v>
      </c>
      <c r="C225" s="43" t="s">
        <v>158</v>
      </c>
      <c r="D225" s="59" t="s">
        <v>708</v>
      </c>
      <c r="E225" s="43"/>
      <c r="F225" s="112">
        <v>3166.1</v>
      </c>
      <c r="G225" s="26">
        <f>G226</f>
        <v>0</v>
      </c>
      <c r="H225" s="113">
        <f t="shared" si="25"/>
        <v>3166.1</v>
      </c>
      <c r="I225" s="26">
        <f>I226</f>
        <v>0</v>
      </c>
      <c r="J225" s="113">
        <f t="shared" si="26"/>
        <v>3166.1</v>
      </c>
      <c r="L225" s="1"/>
      <c r="M225" s="1"/>
    </row>
    <row r="226" spans="1:13" ht="38.25" outlineLevel="6" x14ac:dyDescent="0.25">
      <c r="A226" s="82" t="s">
        <v>167</v>
      </c>
      <c r="B226" s="43" t="s">
        <v>17</v>
      </c>
      <c r="C226" s="43" t="s">
        <v>158</v>
      </c>
      <c r="D226" s="43" t="s">
        <v>168</v>
      </c>
      <c r="E226" s="43"/>
      <c r="F226" s="112">
        <v>3166.1</v>
      </c>
      <c r="G226" s="26">
        <f>G227</f>
        <v>0</v>
      </c>
      <c r="H226" s="113">
        <f t="shared" si="25"/>
        <v>3166.1</v>
      </c>
      <c r="I226" s="26">
        <f>I227</f>
        <v>0</v>
      </c>
      <c r="J226" s="113">
        <f t="shared" si="26"/>
        <v>3166.1</v>
      </c>
      <c r="L226" s="1"/>
      <c r="M226" s="1"/>
    </row>
    <row r="227" spans="1:13" outlineLevel="7" x14ac:dyDescent="0.25">
      <c r="A227" s="83" t="s">
        <v>44</v>
      </c>
      <c r="B227" s="44" t="s">
        <v>17</v>
      </c>
      <c r="C227" s="44" t="s">
        <v>158</v>
      </c>
      <c r="D227" s="44" t="s">
        <v>168</v>
      </c>
      <c r="E227" s="44" t="s">
        <v>45</v>
      </c>
      <c r="F227" s="112">
        <v>3166.1</v>
      </c>
      <c r="G227" s="31"/>
      <c r="H227" s="113">
        <f t="shared" si="25"/>
        <v>3166.1</v>
      </c>
      <c r="I227" s="31"/>
      <c r="J227" s="113">
        <f t="shared" si="26"/>
        <v>3166.1</v>
      </c>
      <c r="M227" s="23">
        <f>J227+L227</f>
        <v>3166.1</v>
      </c>
    </row>
    <row r="228" spans="1:13" ht="38.25" outlineLevel="3" x14ac:dyDescent="0.25">
      <c r="A228" s="82" t="s">
        <v>34</v>
      </c>
      <c r="B228" s="43" t="s">
        <v>17</v>
      </c>
      <c r="C228" s="43" t="s">
        <v>158</v>
      </c>
      <c r="D228" s="43" t="s">
        <v>35</v>
      </c>
      <c r="E228" s="43"/>
      <c r="F228" s="112">
        <v>120</v>
      </c>
      <c r="G228" s="26">
        <f>G229</f>
        <v>0</v>
      </c>
      <c r="H228" s="113">
        <f t="shared" si="25"/>
        <v>120</v>
      </c>
      <c r="I228" s="26">
        <f>I229</f>
        <v>0</v>
      </c>
      <c r="J228" s="113">
        <f t="shared" si="26"/>
        <v>120</v>
      </c>
      <c r="L228" s="1"/>
      <c r="M228" s="1"/>
    </row>
    <row r="229" spans="1:13" ht="25.5" outlineLevel="4" x14ac:dyDescent="0.25">
      <c r="A229" s="82" t="s">
        <v>169</v>
      </c>
      <c r="B229" s="43" t="s">
        <v>17</v>
      </c>
      <c r="C229" s="43" t="s">
        <v>158</v>
      </c>
      <c r="D229" s="43" t="s">
        <v>170</v>
      </c>
      <c r="E229" s="43"/>
      <c r="F229" s="112">
        <v>120</v>
      </c>
      <c r="G229" s="26">
        <f>G230+G233</f>
        <v>0</v>
      </c>
      <c r="H229" s="113">
        <f t="shared" si="25"/>
        <v>120</v>
      </c>
      <c r="I229" s="26">
        <f>I230+I233</f>
        <v>0</v>
      </c>
      <c r="J229" s="113">
        <f t="shared" si="26"/>
        <v>120</v>
      </c>
      <c r="L229" s="1"/>
      <c r="M229" s="1"/>
    </row>
    <row r="230" spans="1:13" ht="51" outlineLevel="4" x14ac:dyDescent="0.25">
      <c r="A230" s="29" t="s">
        <v>709</v>
      </c>
      <c r="B230" s="45" t="s">
        <v>17</v>
      </c>
      <c r="C230" s="43" t="s">
        <v>158</v>
      </c>
      <c r="D230" s="59" t="s">
        <v>710</v>
      </c>
      <c r="E230" s="43"/>
      <c r="F230" s="112">
        <v>60</v>
      </c>
      <c r="G230" s="26">
        <f>G231</f>
        <v>0</v>
      </c>
      <c r="H230" s="113">
        <f t="shared" si="25"/>
        <v>60</v>
      </c>
      <c r="I230" s="26">
        <f>I231</f>
        <v>0</v>
      </c>
      <c r="J230" s="113">
        <f t="shared" si="26"/>
        <v>60</v>
      </c>
      <c r="L230" s="1"/>
      <c r="M230" s="1"/>
    </row>
    <row r="231" spans="1:13" outlineLevel="6" x14ac:dyDescent="0.25">
      <c r="A231" s="82" t="s">
        <v>171</v>
      </c>
      <c r="B231" s="43" t="s">
        <v>17</v>
      </c>
      <c r="C231" s="43" t="s">
        <v>158</v>
      </c>
      <c r="D231" s="43" t="s">
        <v>172</v>
      </c>
      <c r="E231" s="43"/>
      <c r="F231" s="112">
        <v>60</v>
      </c>
      <c r="G231" s="26">
        <f>G232</f>
        <v>0</v>
      </c>
      <c r="H231" s="113">
        <f t="shared" si="25"/>
        <v>60</v>
      </c>
      <c r="I231" s="26">
        <f>I232</f>
        <v>0</v>
      </c>
      <c r="J231" s="113">
        <f t="shared" si="26"/>
        <v>60</v>
      </c>
      <c r="L231" s="1"/>
      <c r="M231" s="1"/>
    </row>
    <row r="232" spans="1:13" outlineLevel="7" x14ac:dyDescent="0.25">
      <c r="A232" s="83" t="s">
        <v>44</v>
      </c>
      <c r="B232" s="44" t="s">
        <v>17</v>
      </c>
      <c r="C232" s="44" t="s">
        <v>158</v>
      </c>
      <c r="D232" s="44" t="s">
        <v>172</v>
      </c>
      <c r="E232" s="44" t="s">
        <v>45</v>
      </c>
      <c r="F232" s="112">
        <v>60</v>
      </c>
      <c r="G232" s="31"/>
      <c r="H232" s="113">
        <f t="shared" si="25"/>
        <v>60</v>
      </c>
      <c r="I232" s="31"/>
      <c r="J232" s="113">
        <f t="shared" si="26"/>
        <v>60</v>
      </c>
      <c r="M232" s="23">
        <f>J232+L232</f>
        <v>60</v>
      </c>
    </row>
    <row r="233" spans="1:13" ht="25.5" outlineLevel="7" x14ac:dyDescent="0.25">
      <c r="A233" s="29" t="s">
        <v>711</v>
      </c>
      <c r="B233" s="45" t="s">
        <v>17</v>
      </c>
      <c r="C233" s="43" t="s">
        <v>158</v>
      </c>
      <c r="D233" s="59" t="s">
        <v>712</v>
      </c>
      <c r="E233" s="44"/>
      <c r="F233" s="112">
        <v>60</v>
      </c>
      <c r="G233" s="26">
        <f>G234</f>
        <v>0</v>
      </c>
      <c r="H233" s="113">
        <f t="shared" si="25"/>
        <v>60</v>
      </c>
      <c r="I233" s="26">
        <f>I234</f>
        <v>0</v>
      </c>
      <c r="J233" s="113">
        <f t="shared" si="26"/>
        <v>60</v>
      </c>
      <c r="L233" s="1"/>
      <c r="M233" s="1"/>
    </row>
    <row r="234" spans="1:13" outlineLevel="6" x14ac:dyDescent="0.25">
      <c r="A234" s="82" t="s">
        <v>171</v>
      </c>
      <c r="B234" s="43" t="s">
        <v>17</v>
      </c>
      <c r="C234" s="43" t="s">
        <v>158</v>
      </c>
      <c r="D234" s="43" t="s">
        <v>173</v>
      </c>
      <c r="E234" s="43"/>
      <c r="F234" s="112">
        <v>60</v>
      </c>
      <c r="G234" s="26">
        <f>G235</f>
        <v>0</v>
      </c>
      <c r="H234" s="113">
        <f t="shared" si="25"/>
        <v>60</v>
      </c>
      <c r="I234" s="26">
        <f>I235</f>
        <v>0</v>
      </c>
      <c r="J234" s="113">
        <f t="shared" si="26"/>
        <v>60</v>
      </c>
      <c r="L234" s="1"/>
      <c r="M234" s="1"/>
    </row>
    <row r="235" spans="1:13" outlineLevel="7" x14ac:dyDescent="0.25">
      <c r="A235" s="83" t="s">
        <v>44</v>
      </c>
      <c r="B235" s="44" t="s">
        <v>17</v>
      </c>
      <c r="C235" s="44" t="s">
        <v>158</v>
      </c>
      <c r="D235" s="44" t="s">
        <v>173</v>
      </c>
      <c r="E235" s="44" t="s">
        <v>45</v>
      </c>
      <c r="F235" s="112">
        <v>60</v>
      </c>
      <c r="G235" s="31"/>
      <c r="H235" s="113">
        <f t="shared" si="25"/>
        <v>60</v>
      </c>
      <c r="I235" s="31"/>
      <c r="J235" s="113">
        <f t="shared" si="26"/>
        <v>60</v>
      </c>
      <c r="M235" s="23">
        <f>J235+L235</f>
        <v>60</v>
      </c>
    </row>
    <row r="236" spans="1:13" outlineLevel="1" x14ac:dyDescent="0.25">
      <c r="A236" s="82" t="s">
        <v>174</v>
      </c>
      <c r="B236" s="43" t="s">
        <v>17</v>
      </c>
      <c r="C236" s="43" t="s">
        <v>175</v>
      </c>
      <c r="D236" s="43"/>
      <c r="E236" s="43"/>
      <c r="F236" s="112">
        <v>132338.00388</v>
      </c>
      <c r="G236" s="26">
        <f>G237+G244+G303</f>
        <v>18778.899999999998</v>
      </c>
      <c r="H236" s="113">
        <f t="shared" si="25"/>
        <v>151116.90388</v>
      </c>
      <c r="I236" s="26">
        <f>I237+I244+I303</f>
        <v>1322</v>
      </c>
      <c r="J236" s="113">
        <f t="shared" si="26"/>
        <v>152438.90388</v>
      </c>
      <c r="L236" s="1"/>
      <c r="M236" s="1"/>
    </row>
    <row r="237" spans="1:13" outlineLevel="2" x14ac:dyDescent="0.25">
      <c r="A237" s="82" t="s">
        <v>176</v>
      </c>
      <c r="B237" s="43" t="s">
        <v>17</v>
      </c>
      <c r="C237" s="43" t="s">
        <v>177</v>
      </c>
      <c r="D237" s="43"/>
      <c r="E237" s="43"/>
      <c r="F237" s="112">
        <v>1398.8</v>
      </c>
      <c r="G237" s="26">
        <f>G238</f>
        <v>0</v>
      </c>
      <c r="H237" s="113">
        <f t="shared" si="25"/>
        <v>1398.8</v>
      </c>
      <c r="I237" s="26">
        <f>I238</f>
        <v>0</v>
      </c>
      <c r="J237" s="113">
        <f t="shared" si="26"/>
        <v>1398.8</v>
      </c>
      <c r="L237" s="1"/>
      <c r="M237" s="1"/>
    </row>
    <row r="238" spans="1:13" ht="25.5" outlineLevel="3" x14ac:dyDescent="0.25">
      <c r="A238" s="82" t="s">
        <v>78</v>
      </c>
      <c r="B238" s="43" t="s">
        <v>17</v>
      </c>
      <c r="C238" s="43" t="s">
        <v>177</v>
      </c>
      <c r="D238" s="43" t="s">
        <v>79</v>
      </c>
      <c r="E238" s="43"/>
      <c r="F238" s="112">
        <v>1398.8</v>
      </c>
      <c r="G238" s="26">
        <f>G239</f>
        <v>0</v>
      </c>
      <c r="H238" s="113">
        <f t="shared" si="25"/>
        <v>1398.8</v>
      </c>
      <c r="I238" s="26">
        <f>I239</f>
        <v>0</v>
      </c>
      <c r="J238" s="113">
        <f t="shared" si="26"/>
        <v>1398.8</v>
      </c>
      <c r="L238" s="1"/>
      <c r="M238" s="1"/>
    </row>
    <row r="239" spans="1:13" ht="25.5" outlineLevel="4" x14ac:dyDescent="0.25">
      <c r="A239" s="82" t="s">
        <v>80</v>
      </c>
      <c r="B239" s="43" t="s">
        <v>17</v>
      </c>
      <c r="C239" s="43" t="s">
        <v>177</v>
      </c>
      <c r="D239" s="43" t="s">
        <v>81</v>
      </c>
      <c r="E239" s="43"/>
      <c r="F239" s="112">
        <v>1398.8</v>
      </c>
      <c r="G239" s="26">
        <f>G240</f>
        <v>0</v>
      </c>
      <c r="H239" s="113">
        <f t="shared" si="25"/>
        <v>1398.8</v>
      </c>
      <c r="I239" s="26">
        <f>I240</f>
        <v>0</v>
      </c>
      <c r="J239" s="113">
        <f t="shared" si="26"/>
        <v>1398.8</v>
      </c>
      <c r="L239" s="1"/>
      <c r="M239" s="1"/>
    </row>
    <row r="240" spans="1:13" ht="25.5" outlineLevel="4" x14ac:dyDescent="0.25">
      <c r="A240" s="29" t="s">
        <v>578</v>
      </c>
      <c r="B240" s="45" t="s">
        <v>17</v>
      </c>
      <c r="C240" s="43" t="s">
        <v>177</v>
      </c>
      <c r="D240" s="59" t="s">
        <v>581</v>
      </c>
      <c r="E240" s="43"/>
      <c r="F240" s="112">
        <v>1398.8</v>
      </c>
      <c r="G240" s="26">
        <f>G241</f>
        <v>0</v>
      </c>
      <c r="H240" s="113">
        <f t="shared" si="25"/>
        <v>1398.8</v>
      </c>
      <c r="I240" s="26">
        <f>I241</f>
        <v>0</v>
      </c>
      <c r="J240" s="113">
        <f t="shared" si="26"/>
        <v>1398.8</v>
      </c>
      <c r="L240" s="1"/>
      <c r="M240" s="1"/>
    </row>
    <row r="241" spans="1:13" outlineLevel="6" x14ac:dyDescent="0.25">
      <c r="A241" s="82" t="s">
        <v>178</v>
      </c>
      <c r="B241" s="43" t="s">
        <v>17</v>
      </c>
      <c r="C241" s="43" t="s">
        <v>177</v>
      </c>
      <c r="D241" s="43" t="s">
        <v>179</v>
      </c>
      <c r="E241" s="43"/>
      <c r="F241" s="112">
        <v>1398.8</v>
      </c>
      <c r="G241" s="26">
        <f>G242+G243</f>
        <v>0</v>
      </c>
      <c r="H241" s="113">
        <f t="shared" si="25"/>
        <v>1398.8</v>
      </c>
      <c r="I241" s="26">
        <f>I242+I243</f>
        <v>0</v>
      </c>
      <c r="J241" s="113">
        <f t="shared" si="26"/>
        <v>1398.8</v>
      </c>
      <c r="L241" s="1"/>
      <c r="M241" s="1"/>
    </row>
    <row r="242" spans="1:13" outlineLevel="7" x14ac:dyDescent="0.25">
      <c r="A242" s="83" t="s">
        <v>44</v>
      </c>
      <c r="B242" s="44" t="s">
        <v>17</v>
      </c>
      <c r="C242" s="44" t="s">
        <v>177</v>
      </c>
      <c r="D242" s="44" t="s">
        <v>179</v>
      </c>
      <c r="E242" s="44" t="s">
        <v>45</v>
      </c>
      <c r="F242" s="112">
        <v>1103.4000000000001</v>
      </c>
      <c r="G242" s="31"/>
      <c r="H242" s="113">
        <f t="shared" si="25"/>
        <v>1103.4000000000001</v>
      </c>
      <c r="I242" s="31"/>
      <c r="J242" s="113">
        <f t="shared" si="26"/>
        <v>1103.4000000000001</v>
      </c>
      <c r="M242" s="23">
        <f t="shared" ref="M242:M243" si="29">J242+L242</f>
        <v>1103.4000000000001</v>
      </c>
    </row>
    <row r="243" spans="1:13" outlineLevel="7" x14ac:dyDescent="0.25">
      <c r="A243" s="83" t="s">
        <v>46</v>
      </c>
      <c r="B243" s="44" t="s">
        <v>17</v>
      </c>
      <c r="C243" s="44" t="s">
        <v>177</v>
      </c>
      <c r="D243" s="44" t="s">
        <v>179</v>
      </c>
      <c r="E243" s="44" t="s">
        <v>47</v>
      </c>
      <c r="F243" s="112">
        <v>295.39999999999998</v>
      </c>
      <c r="G243" s="31"/>
      <c r="H243" s="113">
        <f t="shared" ref="H243:H312" si="30">F243+G243</f>
        <v>295.39999999999998</v>
      </c>
      <c r="I243" s="31"/>
      <c r="J243" s="113">
        <f t="shared" si="26"/>
        <v>295.39999999999998</v>
      </c>
      <c r="M243" s="23">
        <f t="shared" si="29"/>
        <v>295.39999999999998</v>
      </c>
    </row>
    <row r="244" spans="1:13" outlineLevel="2" x14ac:dyDescent="0.25">
      <c r="A244" s="82" t="s">
        <v>180</v>
      </c>
      <c r="B244" s="43" t="s">
        <v>17</v>
      </c>
      <c r="C244" s="43" t="s">
        <v>181</v>
      </c>
      <c r="D244" s="43"/>
      <c r="E244" s="43"/>
      <c r="F244" s="112">
        <v>130939.10388</v>
      </c>
      <c r="G244" s="26">
        <f>G245+G260+G286+G295</f>
        <v>18778.899999999998</v>
      </c>
      <c r="H244" s="113">
        <f t="shared" si="30"/>
        <v>149718.00388</v>
      </c>
      <c r="I244" s="26">
        <f>I245+I260+I286+I295+I256</f>
        <v>1322</v>
      </c>
      <c r="J244" s="113">
        <f t="shared" ref="J244:J313" si="31">H244+I244</f>
        <v>151040.00388</v>
      </c>
      <c r="L244" s="1"/>
      <c r="M244" s="1"/>
    </row>
    <row r="245" spans="1:13" ht="25.5" outlineLevel="3" x14ac:dyDescent="0.25">
      <c r="A245" s="82" t="s">
        <v>182</v>
      </c>
      <c r="B245" s="43" t="s">
        <v>17</v>
      </c>
      <c r="C245" s="43" t="s">
        <v>181</v>
      </c>
      <c r="D245" s="43" t="s">
        <v>183</v>
      </c>
      <c r="E245" s="43"/>
      <c r="F245" s="112">
        <v>4578</v>
      </c>
      <c r="G245" s="26">
        <f>G246+G250</f>
        <v>0</v>
      </c>
      <c r="H245" s="113">
        <f t="shared" si="30"/>
        <v>4578</v>
      </c>
      <c r="I245" s="26">
        <f>I246+I250</f>
        <v>0</v>
      </c>
      <c r="J245" s="113">
        <f t="shared" si="31"/>
        <v>4578</v>
      </c>
      <c r="L245" s="1"/>
      <c r="M245" s="1"/>
    </row>
    <row r="246" spans="1:13" ht="25.5" outlineLevel="4" x14ac:dyDescent="0.25">
      <c r="A246" s="82" t="s">
        <v>184</v>
      </c>
      <c r="B246" s="43" t="s">
        <v>17</v>
      </c>
      <c r="C246" s="43" t="s">
        <v>181</v>
      </c>
      <c r="D246" s="43" t="s">
        <v>185</v>
      </c>
      <c r="E246" s="43"/>
      <c r="F246" s="112">
        <v>3578</v>
      </c>
      <c r="G246" s="26">
        <f>G247</f>
        <v>0</v>
      </c>
      <c r="H246" s="113">
        <f t="shared" si="30"/>
        <v>3578</v>
      </c>
      <c r="I246" s="26">
        <f>I247</f>
        <v>0</v>
      </c>
      <c r="J246" s="113">
        <f t="shared" si="31"/>
        <v>3578</v>
      </c>
      <c r="L246" s="1"/>
      <c r="M246" s="1"/>
    </row>
    <row r="247" spans="1:13" ht="25.5" outlineLevel="4" x14ac:dyDescent="0.25">
      <c r="A247" s="29" t="s">
        <v>571</v>
      </c>
      <c r="B247" s="45" t="s">
        <v>17</v>
      </c>
      <c r="C247" s="43" t="s">
        <v>181</v>
      </c>
      <c r="D247" s="59" t="s">
        <v>572</v>
      </c>
      <c r="E247" s="43"/>
      <c r="F247" s="112">
        <v>3578</v>
      </c>
      <c r="G247" s="26">
        <f>G248</f>
        <v>0</v>
      </c>
      <c r="H247" s="113">
        <f t="shared" si="30"/>
        <v>3578</v>
      </c>
      <c r="I247" s="26">
        <f>I248</f>
        <v>0</v>
      </c>
      <c r="J247" s="113">
        <f t="shared" si="31"/>
        <v>3578</v>
      </c>
      <c r="L247" s="1"/>
      <c r="M247" s="1"/>
    </row>
    <row r="248" spans="1:13" ht="25.5" outlineLevel="6" x14ac:dyDescent="0.25">
      <c r="A248" s="82" t="s">
        <v>186</v>
      </c>
      <c r="B248" s="43" t="s">
        <v>17</v>
      </c>
      <c r="C248" s="43" t="s">
        <v>181</v>
      </c>
      <c r="D248" s="43" t="s">
        <v>187</v>
      </c>
      <c r="E248" s="43"/>
      <c r="F248" s="112">
        <v>3578</v>
      </c>
      <c r="G248" s="26">
        <f>G249</f>
        <v>0</v>
      </c>
      <c r="H248" s="113">
        <f t="shared" si="30"/>
        <v>3578</v>
      </c>
      <c r="I248" s="26">
        <f>I249</f>
        <v>0</v>
      </c>
      <c r="J248" s="113">
        <f t="shared" si="31"/>
        <v>3578</v>
      </c>
      <c r="L248" s="1"/>
      <c r="M248" s="1"/>
    </row>
    <row r="249" spans="1:13" outlineLevel="7" x14ac:dyDescent="0.25">
      <c r="A249" s="83" t="s">
        <v>44</v>
      </c>
      <c r="B249" s="44" t="s">
        <v>17</v>
      </c>
      <c r="C249" s="44" t="s">
        <v>181</v>
      </c>
      <c r="D249" s="44" t="s">
        <v>187</v>
      </c>
      <c r="E249" s="44" t="s">
        <v>45</v>
      </c>
      <c r="F249" s="112">
        <v>3578</v>
      </c>
      <c r="G249" s="31"/>
      <c r="H249" s="113">
        <f t="shared" si="30"/>
        <v>3578</v>
      </c>
      <c r="I249" s="31"/>
      <c r="J249" s="113">
        <f t="shared" si="31"/>
        <v>3578</v>
      </c>
      <c r="M249" s="23">
        <f>J249+L249</f>
        <v>3578</v>
      </c>
    </row>
    <row r="250" spans="1:13" ht="25.5" outlineLevel="4" x14ac:dyDescent="0.25">
      <c r="A250" s="82" t="s">
        <v>188</v>
      </c>
      <c r="B250" s="43" t="s">
        <v>17</v>
      </c>
      <c r="C250" s="43" t="s">
        <v>181</v>
      </c>
      <c r="D250" s="43" t="s">
        <v>189</v>
      </c>
      <c r="E250" s="43"/>
      <c r="F250" s="112">
        <v>1000</v>
      </c>
      <c r="G250" s="26">
        <f>G251</f>
        <v>0</v>
      </c>
      <c r="H250" s="113">
        <f t="shared" si="30"/>
        <v>1000</v>
      </c>
      <c r="I250" s="26">
        <f>I251</f>
        <v>0</v>
      </c>
      <c r="J250" s="113">
        <f t="shared" si="31"/>
        <v>1000</v>
      </c>
      <c r="L250" s="1"/>
      <c r="M250" s="1"/>
    </row>
    <row r="251" spans="1:13" ht="89.25" outlineLevel="4" x14ac:dyDescent="0.25">
      <c r="A251" s="99" t="s">
        <v>713</v>
      </c>
      <c r="B251" s="45" t="s">
        <v>17</v>
      </c>
      <c r="C251" s="43" t="s">
        <v>181</v>
      </c>
      <c r="D251" s="59" t="s">
        <v>714</v>
      </c>
      <c r="E251" s="43"/>
      <c r="F251" s="112">
        <v>1000</v>
      </c>
      <c r="G251" s="26">
        <f>G252+G254</f>
        <v>0</v>
      </c>
      <c r="H251" s="113">
        <f t="shared" si="30"/>
        <v>1000</v>
      </c>
      <c r="I251" s="26">
        <f>I252+I254</f>
        <v>0</v>
      </c>
      <c r="J251" s="113">
        <f t="shared" si="31"/>
        <v>1000</v>
      </c>
      <c r="L251" s="1"/>
      <c r="M251" s="1"/>
    </row>
    <row r="252" spans="1:13" ht="38.25" outlineLevel="6" x14ac:dyDescent="0.25">
      <c r="A252" s="82" t="s">
        <v>190</v>
      </c>
      <c r="B252" s="43" t="s">
        <v>17</v>
      </c>
      <c r="C252" s="43" t="s">
        <v>181</v>
      </c>
      <c r="D252" s="43" t="s">
        <v>191</v>
      </c>
      <c r="E252" s="43"/>
      <c r="F252" s="112">
        <v>897</v>
      </c>
      <c r="G252" s="26">
        <f>G253</f>
        <v>0</v>
      </c>
      <c r="H252" s="113">
        <f t="shared" si="30"/>
        <v>897</v>
      </c>
      <c r="I252" s="26">
        <f>I253</f>
        <v>0</v>
      </c>
      <c r="J252" s="113">
        <f t="shared" si="31"/>
        <v>897</v>
      </c>
      <c r="L252" s="1"/>
      <c r="M252" s="1"/>
    </row>
    <row r="253" spans="1:13" outlineLevel="7" x14ac:dyDescent="0.25">
      <c r="A253" s="83" t="s">
        <v>44</v>
      </c>
      <c r="B253" s="44" t="s">
        <v>17</v>
      </c>
      <c r="C253" s="44" t="s">
        <v>181</v>
      </c>
      <c r="D253" s="44" t="s">
        <v>191</v>
      </c>
      <c r="E253" s="44" t="s">
        <v>45</v>
      </c>
      <c r="F253" s="112">
        <v>897</v>
      </c>
      <c r="G253" s="31"/>
      <c r="H253" s="113">
        <f t="shared" si="30"/>
        <v>897</v>
      </c>
      <c r="I253" s="31"/>
      <c r="J253" s="113">
        <f t="shared" si="31"/>
        <v>897</v>
      </c>
      <c r="M253" s="23">
        <f>J253+L253</f>
        <v>897</v>
      </c>
    </row>
    <row r="254" spans="1:13" ht="38.25" outlineLevel="6" x14ac:dyDescent="0.25">
      <c r="A254" s="82" t="s">
        <v>190</v>
      </c>
      <c r="B254" s="43" t="s">
        <v>17</v>
      </c>
      <c r="C254" s="43" t="s">
        <v>181</v>
      </c>
      <c r="D254" s="43" t="s">
        <v>192</v>
      </c>
      <c r="E254" s="43"/>
      <c r="F254" s="112">
        <v>103</v>
      </c>
      <c r="G254" s="26">
        <f>G255</f>
        <v>0</v>
      </c>
      <c r="H254" s="113">
        <f t="shared" si="30"/>
        <v>103</v>
      </c>
      <c r="I254" s="26">
        <f>I255</f>
        <v>0</v>
      </c>
      <c r="J254" s="113">
        <f t="shared" si="31"/>
        <v>103</v>
      </c>
      <c r="L254" s="1"/>
      <c r="M254" s="1"/>
    </row>
    <row r="255" spans="1:13" outlineLevel="7" x14ac:dyDescent="0.25">
      <c r="A255" s="83" t="s">
        <v>44</v>
      </c>
      <c r="B255" s="44" t="s">
        <v>17</v>
      </c>
      <c r="C255" s="44" t="s">
        <v>181</v>
      </c>
      <c r="D255" s="44" t="s">
        <v>192</v>
      </c>
      <c r="E255" s="44" t="s">
        <v>45</v>
      </c>
      <c r="F255" s="112">
        <v>103</v>
      </c>
      <c r="G255" s="31"/>
      <c r="H255" s="113">
        <f t="shared" si="30"/>
        <v>103</v>
      </c>
      <c r="I255" s="31"/>
      <c r="J255" s="113">
        <f t="shared" si="31"/>
        <v>103</v>
      </c>
      <c r="M255" s="23">
        <f>J255+L255</f>
        <v>103</v>
      </c>
    </row>
    <row r="256" spans="1:13" s="150" customFormat="1" ht="24" outlineLevel="7" x14ac:dyDescent="0.25">
      <c r="A256" s="156" t="s">
        <v>798</v>
      </c>
      <c r="B256" s="43" t="s">
        <v>17</v>
      </c>
      <c r="C256" s="43" t="s">
        <v>148</v>
      </c>
      <c r="D256" s="68" t="s">
        <v>71</v>
      </c>
      <c r="E256" s="43"/>
      <c r="F256" s="112"/>
      <c r="G256" s="31"/>
      <c r="H256" s="26"/>
      <c r="I256" s="26">
        <f>I257</f>
        <v>22</v>
      </c>
      <c r="J256" s="26">
        <f t="shared" si="31"/>
        <v>22</v>
      </c>
      <c r="K256" s="147"/>
      <c r="L256" s="149"/>
      <c r="M256" s="149"/>
    </row>
    <row r="257" spans="1:13" s="150" customFormat="1" ht="36" outlineLevel="7" x14ac:dyDescent="0.25">
      <c r="A257" s="155" t="s">
        <v>742</v>
      </c>
      <c r="B257" s="43" t="s">
        <v>17</v>
      </c>
      <c r="C257" s="43" t="s">
        <v>148</v>
      </c>
      <c r="D257" s="68" t="s">
        <v>743</v>
      </c>
      <c r="E257" s="43"/>
      <c r="F257" s="112"/>
      <c r="G257" s="31"/>
      <c r="H257" s="26"/>
      <c r="I257" s="26">
        <f>I258</f>
        <v>22</v>
      </c>
      <c r="J257" s="26">
        <f t="shared" si="31"/>
        <v>22</v>
      </c>
      <c r="K257" s="147"/>
      <c r="L257" s="149"/>
      <c r="M257" s="149"/>
    </row>
    <row r="258" spans="1:13" s="150" customFormat="1" ht="84" outlineLevel="7" x14ac:dyDescent="0.25">
      <c r="A258" s="157" t="s">
        <v>803</v>
      </c>
      <c r="B258" s="43" t="s">
        <v>17</v>
      </c>
      <c r="C258" s="43" t="s">
        <v>148</v>
      </c>
      <c r="D258" s="59" t="s">
        <v>804</v>
      </c>
      <c r="E258" s="151"/>
      <c r="F258" s="112"/>
      <c r="G258" s="31"/>
      <c r="H258" s="26"/>
      <c r="I258" s="26">
        <f>I259</f>
        <v>22</v>
      </c>
      <c r="J258" s="26">
        <f t="shared" si="31"/>
        <v>22</v>
      </c>
      <c r="K258" s="147"/>
      <c r="L258" s="149"/>
      <c r="M258" s="149"/>
    </row>
    <row r="259" spans="1:13" s="150" customFormat="1" outlineLevel="7" x14ac:dyDescent="0.25">
      <c r="A259" s="158" t="s">
        <v>553</v>
      </c>
      <c r="B259" s="44" t="s">
        <v>17</v>
      </c>
      <c r="C259" s="44" t="s">
        <v>148</v>
      </c>
      <c r="D259" s="153" t="s">
        <v>804</v>
      </c>
      <c r="E259" s="153" t="s">
        <v>45</v>
      </c>
      <c r="F259" s="112"/>
      <c r="G259" s="31"/>
      <c r="H259" s="26"/>
      <c r="I259" s="159">
        <v>22</v>
      </c>
      <c r="J259" s="26">
        <f t="shared" si="31"/>
        <v>22</v>
      </c>
      <c r="K259" s="147"/>
      <c r="L259" s="149">
        <v>22</v>
      </c>
      <c r="M259" s="23">
        <f>J259+L259</f>
        <v>44</v>
      </c>
    </row>
    <row r="260" spans="1:13" ht="25.5" outlineLevel="3" x14ac:dyDescent="0.25">
      <c r="A260" s="82" t="s">
        <v>78</v>
      </c>
      <c r="B260" s="43" t="s">
        <v>17</v>
      </c>
      <c r="C260" s="43" t="s">
        <v>181</v>
      </c>
      <c r="D260" s="43" t="s">
        <v>79</v>
      </c>
      <c r="E260" s="43"/>
      <c r="F260" s="112">
        <v>123831.10388</v>
      </c>
      <c r="G260" s="26">
        <f>G261</f>
        <v>0</v>
      </c>
      <c r="H260" s="113">
        <f t="shared" si="30"/>
        <v>123831.10388</v>
      </c>
      <c r="I260" s="26">
        <f>I261</f>
        <v>1300</v>
      </c>
      <c r="J260" s="113">
        <f t="shared" si="31"/>
        <v>125131.10388</v>
      </c>
      <c r="L260" s="1"/>
      <c r="M260" s="1"/>
    </row>
    <row r="261" spans="1:13" ht="25.5" outlineLevel="4" x14ac:dyDescent="0.25">
      <c r="A261" s="82" t="s">
        <v>80</v>
      </c>
      <c r="B261" s="43" t="s">
        <v>17</v>
      </c>
      <c r="C261" s="43" t="s">
        <v>181</v>
      </c>
      <c r="D261" s="43" t="s">
        <v>81</v>
      </c>
      <c r="E261" s="43"/>
      <c r="F261" s="112">
        <v>123831.10388</v>
      </c>
      <c r="G261" s="26">
        <f>G265+G267+G269+G271+G274+G276+G278+G280+G282+G284</f>
        <v>0</v>
      </c>
      <c r="H261" s="113">
        <f t="shared" si="30"/>
        <v>123831.10388</v>
      </c>
      <c r="I261" s="26">
        <f>I262</f>
        <v>1300</v>
      </c>
      <c r="J261" s="113">
        <f t="shared" si="31"/>
        <v>125131.10388</v>
      </c>
      <c r="L261" s="1"/>
      <c r="M261" s="1"/>
    </row>
    <row r="262" spans="1:13" ht="25.5" outlineLevel="4" x14ac:dyDescent="0.25">
      <c r="A262" s="29" t="s">
        <v>578</v>
      </c>
      <c r="B262" s="45" t="s">
        <v>17</v>
      </c>
      <c r="C262" s="43" t="s">
        <v>181</v>
      </c>
      <c r="D262" s="59" t="s">
        <v>581</v>
      </c>
      <c r="E262" s="43"/>
      <c r="F262" s="112">
        <v>123831.10388</v>
      </c>
      <c r="G262" s="26">
        <f>G265+G267+G269+G271+G274+G276+G278+G280+G282+G284</f>
        <v>0</v>
      </c>
      <c r="H262" s="113">
        <f t="shared" si="30"/>
        <v>123831.10388</v>
      </c>
      <c r="I262" s="26">
        <f>I263+I265+I267+I269+I271+I274+I276+I278+I280+I282+I284</f>
        <v>1300</v>
      </c>
      <c r="J262" s="113">
        <f t="shared" si="31"/>
        <v>125131.10388</v>
      </c>
      <c r="L262" s="1"/>
      <c r="M262" s="1"/>
    </row>
    <row r="263" spans="1:13" outlineLevel="4" x14ac:dyDescent="0.25">
      <c r="A263" s="143" t="s">
        <v>656</v>
      </c>
      <c r="B263" s="43" t="s">
        <v>17</v>
      </c>
      <c r="C263" s="43" t="s">
        <v>181</v>
      </c>
      <c r="D263" s="151" t="s">
        <v>655</v>
      </c>
      <c r="E263" s="152" t="s">
        <v>555</v>
      </c>
      <c r="F263" s="112"/>
      <c r="G263" s="26"/>
      <c r="H263" s="113"/>
      <c r="I263" s="26">
        <f>I264</f>
        <v>24</v>
      </c>
      <c r="J263" s="113">
        <f t="shared" si="31"/>
        <v>24</v>
      </c>
      <c r="L263" s="1"/>
      <c r="M263" s="1"/>
    </row>
    <row r="264" spans="1:13" ht="24" outlineLevel="4" x14ac:dyDescent="0.25">
      <c r="A264" s="145" t="s">
        <v>580</v>
      </c>
      <c r="B264" s="44" t="s">
        <v>17</v>
      </c>
      <c r="C264" s="44" t="s">
        <v>181</v>
      </c>
      <c r="D264" s="153" t="s">
        <v>655</v>
      </c>
      <c r="E264" s="24" t="s">
        <v>317</v>
      </c>
      <c r="F264" s="112"/>
      <c r="G264" s="26"/>
      <c r="H264" s="113"/>
      <c r="I264" s="159">
        <v>24</v>
      </c>
      <c r="J264" s="113">
        <f t="shared" si="31"/>
        <v>24</v>
      </c>
      <c r="L264" s="1">
        <v>24</v>
      </c>
      <c r="M264" s="23">
        <f>J264+L264</f>
        <v>48</v>
      </c>
    </row>
    <row r="265" spans="1:13" ht="25.5" outlineLevel="6" x14ac:dyDescent="0.25">
      <c r="A265" s="82" t="s">
        <v>82</v>
      </c>
      <c r="B265" s="43" t="s">
        <v>17</v>
      </c>
      <c r="C265" s="43" t="s">
        <v>181</v>
      </c>
      <c r="D265" s="43" t="s">
        <v>83</v>
      </c>
      <c r="E265" s="43"/>
      <c r="F265" s="112">
        <v>1700</v>
      </c>
      <c r="G265" s="26">
        <f>G266</f>
        <v>0</v>
      </c>
      <c r="H265" s="113">
        <f t="shared" si="30"/>
        <v>1700</v>
      </c>
      <c r="I265" s="26">
        <f>I266</f>
        <v>0</v>
      </c>
      <c r="J265" s="113">
        <f t="shared" si="31"/>
        <v>1700</v>
      </c>
      <c r="L265" s="1"/>
      <c r="M265" s="1"/>
    </row>
    <row r="266" spans="1:13" outlineLevel="7" x14ac:dyDescent="0.25">
      <c r="A266" s="83" t="s">
        <v>44</v>
      </c>
      <c r="B266" s="44" t="s">
        <v>17</v>
      </c>
      <c r="C266" s="44" t="s">
        <v>181</v>
      </c>
      <c r="D266" s="44" t="s">
        <v>83</v>
      </c>
      <c r="E266" s="44" t="s">
        <v>45</v>
      </c>
      <c r="F266" s="112">
        <v>1700</v>
      </c>
      <c r="G266" s="31"/>
      <c r="H266" s="113">
        <f t="shared" si="30"/>
        <v>1700</v>
      </c>
      <c r="I266" s="31"/>
      <c r="J266" s="113">
        <f t="shared" si="31"/>
        <v>1700</v>
      </c>
      <c r="M266" s="23">
        <f>J266+L266</f>
        <v>1700</v>
      </c>
    </row>
    <row r="267" spans="1:13" ht="51" outlineLevel="6" x14ac:dyDescent="0.25">
      <c r="A267" s="82" t="s">
        <v>84</v>
      </c>
      <c r="B267" s="43" t="s">
        <v>17</v>
      </c>
      <c r="C267" s="43" t="s">
        <v>181</v>
      </c>
      <c r="D267" s="43" t="s">
        <v>85</v>
      </c>
      <c r="E267" s="43"/>
      <c r="F267" s="112">
        <v>3260</v>
      </c>
      <c r="G267" s="26">
        <f>G268</f>
        <v>0</v>
      </c>
      <c r="H267" s="113">
        <f t="shared" si="30"/>
        <v>3260</v>
      </c>
      <c r="I267" s="26">
        <f>I268</f>
        <v>0</v>
      </c>
      <c r="J267" s="113">
        <f t="shared" si="31"/>
        <v>3260</v>
      </c>
      <c r="L267" s="1"/>
      <c r="M267" s="1"/>
    </row>
    <row r="268" spans="1:13" outlineLevel="7" x14ac:dyDescent="0.25">
      <c r="A268" s="83" t="s">
        <v>44</v>
      </c>
      <c r="B268" s="44" t="s">
        <v>17</v>
      </c>
      <c r="C268" s="44" t="s">
        <v>181</v>
      </c>
      <c r="D268" s="44" t="s">
        <v>85</v>
      </c>
      <c r="E268" s="44" t="s">
        <v>45</v>
      </c>
      <c r="F268" s="112">
        <v>3260</v>
      </c>
      <c r="G268" s="31"/>
      <c r="H268" s="113">
        <f t="shared" si="30"/>
        <v>3260</v>
      </c>
      <c r="I268" s="31"/>
      <c r="J268" s="113">
        <f t="shared" si="31"/>
        <v>3260</v>
      </c>
      <c r="M268" s="23">
        <f>J268+L268</f>
        <v>3260</v>
      </c>
    </row>
    <row r="269" spans="1:13" ht="25.5" outlineLevel="6" x14ac:dyDescent="0.25">
      <c r="A269" s="82" t="s">
        <v>98</v>
      </c>
      <c r="B269" s="43" t="s">
        <v>17</v>
      </c>
      <c r="C269" s="43" t="s">
        <v>181</v>
      </c>
      <c r="D269" s="43" t="s">
        <v>193</v>
      </c>
      <c r="E269" s="43"/>
      <c r="F269" s="112">
        <v>18377.803879999999</v>
      </c>
      <c r="G269" s="26">
        <f>G270</f>
        <v>0</v>
      </c>
      <c r="H269" s="113">
        <f t="shared" si="30"/>
        <v>18377.803879999999</v>
      </c>
      <c r="I269" s="26">
        <f>I270</f>
        <v>0</v>
      </c>
      <c r="J269" s="113">
        <f t="shared" si="31"/>
        <v>18377.803879999999</v>
      </c>
      <c r="L269" s="1"/>
      <c r="M269" s="1"/>
    </row>
    <row r="270" spans="1:13" outlineLevel="7" x14ac:dyDescent="0.25">
      <c r="A270" s="83" t="s">
        <v>44</v>
      </c>
      <c r="B270" s="44" t="s">
        <v>17</v>
      </c>
      <c r="C270" s="44" t="s">
        <v>181</v>
      </c>
      <c r="D270" s="44" t="s">
        <v>193</v>
      </c>
      <c r="E270" s="44" t="s">
        <v>45</v>
      </c>
      <c r="F270" s="112">
        <v>18377.803879999999</v>
      </c>
      <c r="G270" s="31"/>
      <c r="H270" s="113">
        <f t="shared" si="30"/>
        <v>18377.803879999999</v>
      </c>
      <c r="I270" s="31"/>
      <c r="J270" s="113">
        <f t="shared" si="31"/>
        <v>18377.803879999999</v>
      </c>
      <c r="M270" s="23">
        <f>J270+L270</f>
        <v>18377.803879999999</v>
      </c>
    </row>
    <row r="271" spans="1:13" outlineLevel="6" x14ac:dyDescent="0.25">
      <c r="A271" s="82" t="s">
        <v>194</v>
      </c>
      <c r="B271" s="43" t="s">
        <v>17</v>
      </c>
      <c r="C271" s="43" t="s">
        <v>181</v>
      </c>
      <c r="D271" s="43" t="s">
        <v>195</v>
      </c>
      <c r="E271" s="43"/>
      <c r="F271" s="112">
        <v>44888.4</v>
      </c>
      <c r="G271" s="26">
        <f>G272+G273</f>
        <v>0</v>
      </c>
      <c r="H271" s="113">
        <f t="shared" si="30"/>
        <v>44888.4</v>
      </c>
      <c r="I271" s="26">
        <f>I272+I273</f>
        <v>41.4</v>
      </c>
      <c r="J271" s="113">
        <f t="shared" si="31"/>
        <v>44929.8</v>
      </c>
      <c r="L271" s="1"/>
      <c r="M271" s="1"/>
    </row>
    <row r="272" spans="1:13" outlineLevel="7" x14ac:dyDescent="0.25">
      <c r="A272" s="83" t="s">
        <v>44</v>
      </c>
      <c r="B272" s="44" t="s">
        <v>17</v>
      </c>
      <c r="C272" s="44" t="s">
        <v>181</v>
      </c>
      <c r="D272" s="44" t="s">
        <v>195</v>
      </c>
      <c r="E272" s="44" t="s">
        <v>45</v>
      </c>
      <c r="F272" s="112">
        <v>16358.4</v>
      </c>
      <c r="G272" s="31"/>
      <c r="H272" s="113">
        <f t="shared" si="30"/>
        <v>16358.4</v>
      </c>
      <c r="I272" s="31"/>
      <c r="J272" s="113">
        <f t="shared" si="31"/>
        <v>16358.4</v>
      </c>
      <c r="M272" s="23">
        <f t="shared" ref="M272:M273" si="32">J272+L272</f>
        <v>16358.4</v>
      </c>
    </row>
    <row r="273" spans="1:13" outlineLevel="7" x14ac:dyDescent="0.25">
      <c r="A273" s="83" t="s">
        <v>46</v>
      </c>
      <c r="B273" s="44" t="s">
        <v>17</v>
      </c>
      <c r="C273" s="44" t="s">
        <v>181</v>
      </c>
      <c r="D273" s="44" t="s">
        <v>195</v>
      </c>
      <c r="E273" s="44" t="s">
        <v>47</v>
      </c>
      <c r="F273" s="112">
        <v>28530</v>
      </c>
      <c r="G273" s="31"/>
      <c r="H273" s="113">
        <f t="shared" si="30"/>
        <v>28530</v>
      </c>
      <c r="I273" s="159">
        <v>41.4</v>
      </c>
      <c r="J273" s="113">
        <f t="shared" si="31"/>
        <v>28571.4</v>
      </c>
      <c r="L273" s="23">
        <v>41.4</v>
      </c>
      <c r="M273" s="23">
        <f t="shared" si="32"/>
        <v>28612.800000000003</v>
      </c>
    </row>
    <row r="274" spans="1:13" ht="25.5" outlineLevel="6" x14ac:dyDescent="0.25">
      <c r="A274" s="82" t="s">
        <v>196</v>
      </c>
      <c r="B274" s="43" t="s">
        <v>17</v>
      </c>
      <c r="C274" s="43" t="s">
        <v>181</v>
      </c>
      <c r="D274" s="43" t="s">
        <v>197</v>
      </c>
      <c r="E274" s="43"/>
      <c r="F274" s="112">
        <v>27014</v>
      </c>
      <c r="G274" s="26">
        <f>G275</f>
        <v>0</v>
      </c>
      <c r="H274" s="113">
        <f t="shared" si="30"/>
        <v>27014</v>
      </c>
      <c r="I274" s="26">
        <f>I275</f>
        <v>1234.5999999999999</v>
      </c>
      <c r="J274" s="113">
        <f t="shared" si="31"/>
        <v>28248.6</v>
      </c>
      <c r="L274" s="1"/>
      <c r="M274" s="1"/>
    </row>
    <row r="275" spans="1:13" outlineLevel="7" x14ac:dyDescent="0.25">
      <c r="A275" s="83" t="s">
        <v>44</v>
      </c>
      <c r="B275" s="44" t="s">
        <v>17</v>
      </c>
      <c r="C275" s="44" t="s">
        <v>181</v>
      </c>
      <c r="D275" s="44" t="s">
        <v>197</v>
      </c>
      <c r="E275" s="44" t="s">
        <v>45</v>
      </c>
      <c r="F275" s="112">
        <v>27014</v>
      </c>
      <c r="G275" s="31"/>
      <c r="H275" s="113">
        <f t="shared" si="30"/>
        <v>27014</v>
      </c>
      <c r="I275" s="116">
        <f>1300-65.4</f>
        <v>1234.5999999999999</v>
      </c>
      <c r="J275" s="113">
        <f t="shared" si="31"/>
        <v>28248.6</v>
      </c>
      <c r="K275" s="32" t="s">
        <v>646</v>
      </c>
      <c r="L275" s="23">
        <v>-65.400000000000006</v>
      </c>
      <c r="M275" s="23">
        <f>J275+L275</f>
        <v>28183.199999999997</v>
      </c>
    </row>
    <row r="276" spans="1:13" outlineLevel="6" x14ac:dyDescent="0.25">
      <c r="A276" s="82" t="s">
        <v>198</v>
      </c>
      <c r="B276" s="43" t="s">
        <v>17</v>
      </c>
      <c r="C276" s="43" t="s">
        <v>181</v>
      </c>
      <c r="D276" s="43" t="s">
        <v>199</v>
      </c>
      <c r="E276" s="43"/>
      <c r="F276" s="112">
        <v>5000</v>
      </c>
      <c r="G276" s="26">
        <f>G277</f>
        <v>0</v>
      </c>
      <c r="H276" s="113">
        <f t="shared" si="30"/>
        <v>5000</v>
      </c>
      <c r="I276" s="26">
        <f>I277</f>
        <v>0</v>
      </c>
      <c r="J276" s="113">
        <f t="shared" si="31"/>
        <v>5000</v>
      </c>
      <c r="L276" s="1"/>
      <c r="M276" s="1"/>
    </row>
    <row r="277" spans="1:13" outlineLevel="7" x14ac:dyDescent="0.25">
      <c r="A277" s="83" t="s">
        <v>44</v>
      </c>
      <c r="B277" s="44" t="s">
        <v>17</v>
      </c>
      <c r="C277" s="44" t="s">
        <v>181</v>
      </c>
      <c r="D277" s="44" t="s">
        <v>199</v>
      </c>
      <c r="E277" s="44" t="s">
        <v>45</v>
      </c>
      <c r="F277" s="112">
        <v>5000</v>
      </c>
      <c r="G277" s="31"/>
      <c r="H277" s="113">
        <f t="shared" si="30"/>
        <v>5000</v>
      </c>
      <c r="I277" s="31"/>
      <c r="J277" s="113">
        <f t="shared" si="31"/>
        <v>5000</v>
      </c>
      <c r="M277" s="23">
        <f>J277+L277</f>
        <v>5000</v>
      </c>
    </row>
    <row r="278" spans="1:13" ht="25.5" outlineLevel="6" x14ac:dyDescent="0.25">
      <c r="A278" s="82" t="s">
        <v>200</v>
      </c>
      <c r="B278" s="43" t="s">
        <v>17</v>
      </c>
      <c r="C278" s="43" t="s">
        <v>181</v>
      </c>
      <c r="D278" s="43" t="s">
        <v>201</v>
      </c>
      <c r="E278" s="43"/>
      <c r="F278" s="112">
        <v>10000</v>
      </c>
      <c r="G278" s="26">
        <f>G279</f>
        <v>0</v>
      </c>
      <c r="H278" s="113">
        <f t="shared" si="30"/>
        <v>10000</v>
      </c>
      <c r="I278" s="26">
        <f>I279</f>
        <v>0</v>
      </c>
      <c r="J278" s="113">
        <f t="shared" si="31"/>
        <v>10000</v>
      </c>
      <c r="L278" s="1"/>
      <c r="M278" s="1"/>
    </row>
    <row r="279" spans="1:13" outlineLevel="7" x14ac:dyDescent="0.25">
      <c r="A279" s="83" t="s">
        <v>44</v>
      </c>
      <c r="B279" s="44" t="s">
        <v>17</v>
      </c>
      <c r="C279" s="44" t="s">
        <v>181</v>
      </c>
      <c r="D279" s="44" t="s">
        <v>201</v>
      </c>
      <c r="E279" s="44" t="s">
        <v>45</v>
      </c>
      <c r="F279" s="112">
        <v>10000</v>
      </c>
      <c r="G279" s="114"/>
      <c r="H279" s="113">
        <f t="shared" si="30"/>
        <v>10000</v>
      </c>
      <c r="I279" s="114"/>
      <c r="J279" s="113">
        <f t="shared" si="31"/>
        <v>10000</v>
      </c>
      <c r="M279" s="23">
        <f>J279+L279</f>
        <v>10000</v>
      </c>
    </row>
    <row r="280" spans="1:13" ht="25.5" outlineLevel="6" x14ac:dyDescent="0.25">
      <c r="A280" s="82" t="s">
        <v>202</v>
      </c>
      <c r="B280" s="43" t="s">
        <v>17</v>
      </c>
      <c r="C280" s="43" t="s">
        <v>181</v>
      </c>
      <c r="D280" s="43" t="s">
        <v>203</v>
      </c>
      <c r="E280" s="43"/>
      <c r="F280" s="112">
        <v>2000.9</v>
      </c>
      <c r="G280" s="26">
        <f>G281</f>
        <v>0</v>
      </c>
      <c r="H280" s="113">
        <f t="shared" si="30"/>
        <v>2000.9</v>
      </c>
      <c r="I280" s="26">
        <f>I281</f>
        <v>0</v>
      </c>
      <c r="J280" s="113">
        <f t="shared" si="31"/>
        <v>2000.9</v>
      </c>
      <c r="L280" s="1"/>
      <c r="M280" s="1"/>
    </row>
    <row r="281" spans="1:13" outlineLevel="7" x14ac:dyDescent="0.25">
      <c r="A281" s="83" t="s">
        <v>44</v>
      </c>
      <c r="B281" s="44" t="s">
        <v>17</v>
      </c>
      <c r="C281" s="44" t="s">
        <v>181</v>
      </c>
      <c r="D281" s="44" t="s">
        <v>203</v>
      </c>
      <c r="E281" s="44" t="s">
        <v>45</v>
      </c>
      <c r="F281" s="112">
        <v>2000.9</v>
      </c>
      <c r="G281" s="31"/>
      <c r="H281" s="113">
        <f t="shared" si="30"/>
        <v>2000.9</v>
      </c>
      <c r="I281" s="31"/>
      <c r="J281" s="113">
        <f t="shared" si="31"/>
        <v>2000.9</v>
      </c>
      <c r="M281" s="23">
        <f>J281+L281</f>
        <v>2000.9</v>
      </c>
    </row>
    <row r="282" spans="1:13" ht="25.5" outlineLevel="6" x14ac:dyDescent="0.25">
      <c r="A282" s="82" t="s">
        <v>204</v>
      </c>
      <c r="B282" s="43" t="s">
        <v>17</v>
      </c>
      <c r="C282" s="43" t="s">
        <v>181</v>
      </c>
      <c r="D282" s="43" t="s">
        <v>205</v>
      </c>
      <c r="E282" s="43"/>
      <c r="F282" s="112">
        <v>6000</v>
      </c>
      <c r="G282" s="26">
        <f>G283</f>
        <v>0</v>
      </c>
      <c r="H282" s="113">
        <f t="shared" si="30"/>
        <v>6000</v>
      </c>
      <c r="I282" s="26">
        <f>I283</f>
        <v>0</v>
      </c>
      <c r="J282" s="113">
        <f t="shared" si="31"/>
        <v>6000</v>
      </c>
      <c r="L282" s="1"/>
      <c r="M282" s="1"/>
    </row>
    <row r="283" spans="1:13" outlineLevel="7" x14ac:dyDescent="0.25">
      <c r="A283" s="83" t="s">
        <v>44</v>
      </c>
      <c r="B283" s="44" t="s">
        <v>17</v>
      </c>
      <c r="C283" s="44" t="s">
        <v>181</v>
      </c>
      <c r="D283" s="44" t="s">
        <v>205</v>
      </c>
      <c r="E283" s="44" t="s">
        <v>45</v>
      </c>
      <c r="F283" s="112">
        <v>6000</v>
      </c>
      <c r="G283" s="31"/>
      <c r="H283" s="113">
        <f t="shared" si="30"/>
        <v>6000</v>
      </c>
      <c r="I283" s="31"/>
      <c r="J283" s="113">
        <f t="shared" si="31"/>
        <v>6000</v>
      </c>
      <c r="M283" s="23">
        <f>J283+L283</f>
        <v>6000</v>
      </c>
    </row>
    <row r="284" spans="1:13" ht="25.5" outlineLevel="6" x14ac:dyDescent="0.25">
      <c r="A284" s="82" t="s">
        <v>206</v>
      </c>
      <c r="B284" s="43" t="s">
        <v>17</v>
      </c>
      <c r="C284" s="43" t="s">
        <v>181</v>
      </c>
      <c r="D284" s="43" t="s">
        <v>207</v>
      </c>
      <c r="E284" s="43"/>
      <c r="F284" s="112">
        <v>5590</v>
      </c>
      <c r="G284" s="26">
        <f>G285</f>
        <v>0</v>
      </c>
      <c r="H284" s="113">
        <f t="shared" si="30"/>
        <v>5590</v>
      </c>
      <c r="I284" s="26">
        <f>I285</f>
        <v>0</v>
      </c>
      <c r="J284" s="113">
        <f t="shared" si="31"/>
        <v>5590</v>
      </c>
      <c r="L284" s="1"/>
      <c r="M284" s="1"/>
    </row>
    <row r="285" spans="1:13" outlineLevel="7" x14ac:dyDescent="0.25">
      <c r="A285" s="83" t="s">
        <v>44</v>
      </c>
      <c r="B285" s="44" t="s">
        <v>17</v>
      </c>
      <c r="C285" s="44" t="s">
        <v>181</v>
      </c>
      <c r="D285" s="44" t="s">
        <v>207</v>
      </c>
      <c r="E285" s="44" t="s">
        <v>45</v>
      </c>
      <c r="F285" s="112">
        <v>5590</v>
      </c>
      <c r="G285" s="31"/>
      <c r="H285" s="113">
        <f t="shared" si="30"/>
        <v>5590</v>
      </c>
      <c r="I285" s="31"/>
      <c r="J285" s="113">
        <f t="shared" si="31"/>
        <v>5590</v>
      </c>
      <c r="M285" s="23">
        <f>J285+L285</f>
        <v>5590</v>
      </c>
    </row>
    <row r="286" spans="1:13" ht="25.5" outlineLevel="3" x14ac:dyDescent="0.25">
      <c r="A286" s="82" t="s">
        <v>112</v>
      </c>
      <c r="B286" s="43" t="s">
        <v>17</v>
      </c>
      <c r="C286" s="43" t="s">
        <v>181</v>
      </c>
      <c r="D286" s="43" t="s">
        <v>113</v>
      </c>
      <c r="E286" s="43"/>
      <c r="F286" s="112">
        <v>530</v>
      </c>
      <c r="G286" s="26">
        <f>G287</f>
        <v>1411.3</v>
      </c>
      <c r="H286" s="113">
        <f t="shared" si="30"/>
        <v>1941.3</v>
      </c>
      <c r="I286" s="26">
        <f>I287</f>
        <v>0</v>
      </c>
      <c r="J286" s="113">
        <f t="shared" si="31"/>
        <v>1941.3</v>
      </c>
      <c r="L286" s="1"/>
      <c r="M286" s="1"/>
    </row>
    <row r="287" spans="1:13" ht="25.5" outlineLevel="4" x14ac:dyDescent="0.25">
      <c r="A287" s="82" t="s">
        <v>114</v>
      </c>
      <c r="B287" s="43" t="s">
        <v>17</v>
      </c>
      <c r="C287" s="43" t="s">
        <v>181</v>
      </c>
      <c r="D287" s="43" t="s">
        <v>115</v>
      </c>
      <c r="E287" s="43"/>
      <c r="F287" s="112">
        <v>530</v>
      </c>
      <c r="G287" s="26">
        <f>G288</f>
        <v>1411.3</v>
      </c>
      <c r="H287" s="113">
        <f t="shared" si="30"/>
        <v>1941.3</v>
      </c>
      <c r="I287" s="26">
        <f>I288</f>
        <v>0</v>
      </c>
      <c r="J287" s="113">
        <f t="shared" si="31"/>
        <v>1941.3</v>
      </c>
      <c r="L287" s="1"/>
      <c r="M287" s="1"/>
    </row>
    <row r="288" spans="1:13" outlineLevel="4" x14ac:dyDescent="0.25">
      <c r="A288" s="29" t="s">
        <v>697</v>
      </c>
      <c r="B288" s="45" t="s">
        <v>17</v>
      </c>
      <c r="C288" s="45" t="s">
        <v>181</v>
      </c>
      <c r="D288" s="59" t="s">
        <v>698</v>
      </c>
      <c r="E288" s="43"/>
      <c r="F288" s="122">
        <v>530</v>
      </c>
      <c r="G288" s="26">
        <f>G289+G291+G293</f>
        <v>1411.3</v>
      </c>
      <c r="H288" s="113">
        <f t="shared" si="30"/>
        <v>1941.3</v>
      </c>
      <c r="I288" s="26">
        <f>I289+I291+I293</f>
        <v>0</v>
      </c>
      <c r="J288" s="113">
        <f t="shared" si="31"/>
        <v>1941.3</v>
      </c>
      <c r="L288" s="1"/>
      <c r="M288" s="1"/>
    </row>
    <row r="289" spans="1:13" ht="25.5" outlineLevel="4" x14ac:dyDescent="0.25">
      <c r="A289" s="29" t="s">
        <v>551</v>
      </c>
      <c r="B289" s="45" t="s">
        <v>17</v>
      </c>
      <c r="C289" s="45" t="s">
        <v>181</v>
      </c>
      <c r="D289" s="59" t="s">
        <v>552</v>
      </c>
      <c r="E289" s="45"/>
      <c r="F289" s="112">
        <v>0</v>
      </c>
      <c r="G289" s="26">
        <f>G290</f>
        <v>1411.3</v>
      </c>
      <c r="H289" s="113">
        <f t="shared" si="30"/>
        <v>1411.3</v>
      </c>
      <c r="I289" s="26">
        <f>I290</f>
        <v>0</v>
      </c>
      <c r="J289" s="113">
        <f t="shared" si="31"/>
        <v>1411.3</v>
      </c>
      <c r="L289" s="1"/>
      <c r="M289" s="1"/>
    </row>
    <row r="290" spans="1:13" outlineLevel="4" x14ac:dyDescent="0.25">
      <c r="A290" s="30" t="s">
        <v>553</v>
      </c>
      <c r="B290" s="52" t="s">
        <v>17</v>
      </c>
      <c r="C290" s="52" t="s">
        <v>181</v>
      </c>
      <c r="D290" s="63" t="s">
        <v>552</v>
      </c>
      <c r="E290" s="52" t="s">
        <v>45</v>
      </c>
      <c r="F290" s="24"/>
      <c r="G290" s="28">
        <v>1411.3</v>
      </c>
      <c r="H290" s="113">
        <f t="shared" si="30"/>
        <v>1411.3</v>
      </c>
      <c r="I290" s="31"/>
      <c r="J290" s="113">
        <f t="shared" si="31"/>
        <v>1411.3</v>
      </c>
      <c r="M290" s="23">
        <f>J290+L290</f>
        <v>1411.3</v>
      </c>
    </row>
    <row r="291" spans="1:13" ht="25.5" outlineLevel="6" x14ac:dyDescent="0.25">
      <c r="A291" s="82" t="s">
        <v>196</v>
      </c>
      <c r="B291" s="43" t="s">
        <v>17</v>
      </c>
      <c r="C291" s="43" t="s">
        <v>181</v>
      </c>
      <c r="D291" s="43" t="s">
        <v>208</v>
      </c>
      <c r="E291" s="43"/>
      <c r="F291" s="112">
        <v>30</v>
      </c>
      <c r="G291" s="26">
        <f>G292</f>
        <v>0</v>
      </c>
      <c r="H291" s="113">
        <f t="shared" si="30"/>
        <v>30</v>
      </c>
      <c r="I291" s="26">
        <f>I292</f>
        <v>0</v>
      </c>
      <c r="J291" s="113">
        <f t="shared" si="31"/>
        <v>30</v>
      </c>
      <c r="L291" s="1"/>
      <c r="M291" s="1"/>
    </row>
    <row r="292" spans="1:13" outlineLevel="7" x14ac:dyDescent="0.25">
      <c r="A292" s="83" t="s">
        <v>44</v>
      </c>
      <c r="B292" s="44" t="s">
        <v>17</v>
      </c>
      <c r="C292" s="44" t="s">
        <v>181</v>
      </c>
      <c r="D292" s="44" t="s">
        <v>208</v>
      </c>
      <c r="E292" s="44" t="s">
        <v>45</v>
      </c>
      <c r="F292" s="112">
        <v>30</v>
      </c>
      <c r="G292" s="31"/>
      <c r="H292" s="113">
        <f t="shared" si="30"/>
        <v>30</v>
      </c>
      <c r="I292" s="31"/>
      <c r="J292" s="113">
        <f t="shared" si="31"/>
        <v>30</v>
      </c>
      <c r="M292" s="23">
        <f>J292+L292</f>
        <v>30</v>
      </c>
    </row>
    <row r="293" spans="1:13" ht="25.5" outlineLevel="6" x14ac:dyDescent="0.25">
      <c r="A293" s="82" t="s">
        <v>209</v>
      </c>
      <c r="B293" s="43" t="s">
        <v>17</v>
      </c>
      <c r="C293" s="43" t="s">
        <v>181</v>
      </c>
      <c r="D293" s="43" t="s">
        <v>210</v>
      </c>
      <c r="E293" s="43"/>
      <c r="F293" s="112">
        <v>500</v>
      </c>
      <c r="G293" s="26">
        <f>G294</f>
        <v>0</v>
      </c>
      <c r="H293" s="113">
        <f t="shared" si="30"/>
        <v>500</v>
      </c>
      <c r="I293" s="26">
        <f>I294</f>
        <v>0</v>
      </c>
      <c r="J293" s="113">
        <f t="shared" si="31"/>
        <v>500</v>
      </c>
      <c r="L293" s="1"/>
      <c r="M293" s="1"/>
    </row>
    <row r="294" spans="1:13" outlineLevel="7" x14ac:dyDescent="0.25">
      <c r="A294" s="83" t="s">
        <v>44</v>
      </c>
      <c r="B294" s="44" t="s">
        <v>17</v>
      </c>
      <c r="C294" s="44" t="s">
        <v>181</v>
      </c>
      <c r="D294" s="44" t="s">
        <v>210</v>
      </c>
      <c r="E294" s="44" t="s">
        <v>45</v>
      </c>
      <c r="F294" s="112">
        <v>500</v>
      </c>
      <c r="G294" s="31"/>
      <c r="H294" s="113">
        <f t="shared" si="30"/>
        <v>500</v>
      </c>
      <c r="I294" s="31"/>
      <c r="J294" s="113">
        <f t="shared" si="31"/>
        <v>500</v>
      </c>
      <c r="M294" s="23">
        <f>J294+L294</f>
        <v>500</v>
      </c>
    </row>
    <row r="295" spans="1:13" ht="38.25" outlineLevel="3" x14ac:dyDescent="0.25">
      <c r="A295" s="82" t="s">
        <v>211</v>
      </c>
      <c r="B295" s="43" t="s">
        <v>17</v>
      </c>
      <c r="C295" s="43" t="s">
        <v>181</v>
      </c>
      <c r="D295" s="43" t="s">
        <v>212</v>
      </c>
      <c r="E295" s="43"/>
      <c r="F295" s="112">
        <v>2000</v>
      </c>
      <c r="G295" s="26">
        <f>G296</f>
        <v>17367.599999999999</v>
      </c>
      <c r="H295" s="113">
        <f t="shared" si="30"/>
        <v>19367.599999999999</v>
      </c>
      <c r="I295" s="26">
        <f>I296</f>
        <v>0</v>
      </c>
      <c r="J295" s="113">
        <f t="shared" si="31"/>
        <v>19367.599999999999</v>
      </c>
      <c r="L295" s="1"/>
      <c r="M295" s="1"/>
    </row>
    <row r="296" spans="1:13" outlineLevel="5" x14ac:dyDescent="0.25">
      <c r="A296" s="82" t="s">
        <v>543</v>
      </c>
      <c r="B296" s="43" t="s">
        <v>17</v>
      </c>
      <c r="C296" s="43" t="s">
        <v>181</v>
      </c>
      <c r="D296" s="43" t="s">
        <v>213</v>
      </c>
      <c r="E296" s="43"/>
      <c r="F296" s="112">
        <v>2000</v>
      </c>
      <c r="G296" s="26">
        <f>G297</f>
        <v>17367.599999999999</v>
      </c>
      <c r="H296" s="113">
        <f t="shared" si="30"/>
        <v>19367.599999999999</v>
      </c>
      <c r="I296" s="26">
        <f>I297</f>
        <v>0</v>
      </c>
      <c r="J296" s="113">
        <f t="shared" si="31"/>
        <v>19367.599999999999</v>
      </c>
      <c r="L296" s="1"/>
      <c r="M296" s="1"/>
    </row>
    <row r="297" spans="1:13" ht="25.5" outlineLevel="5" x14ac:dyDescent="0.25">
      <c r="A297" s="29" t="s">
        <v>715</v>
      </c>
      <c r="B297" s="45" t="s">
        <v>17</v>
      </c>
      <c r="C297" s="43" t="s">
        <v>181</v>
      </c>
      <c r="D297" s="59" t="s">
        <v>716</v>
      </c>
      <c r="E297" s="43"/>
      <c r="F297" s="112">
        <v>2000</v>
      </c>
      <c r="G297" s="26">
        <f>G298+G301</f>
        <v>17367.599999999999</v>
      </c>
      <c r="H297" s="113">
        <f t="shared" si="30"/>
        <v>19367.599999999999</v>
      </c>
      <c r="I297" s="26">
        <f>I298+I301</f>
        <v>0</v>
      </c>
      <c r="J297" s="113">
        <f t="shared" si="31"/>
        <v>19367.599999999999</v>
      </c>
      <c r="L297" s="1"/>
      <c r="M297" s="1"/>
    </row>
    <row r="298" spans="1:13" ht="38.25" outlineLevel="5" x14ac:dyDescent="0.25">
      <c r="A298" s="29" t="s">
        <v>583</v>
      </c>
      <c r="B298" s="43" t="s">
        <v>17</v>
      </c>
      <c r="C298" s="43" t="s">
        <v>181</v>
      </c>
      <c r="D298" s="59" t="s">
        <v>584</v>
      </c>
      <c r="E298" s="45" t="s">
        <v>555</v>
      </c>
      <c r="F298" s="112">
        <v>0</v>
      </c>
      <c r="G298" s="26">
        <f>G299+G300</f>
        <v>17543</v>
      </c>
      <c r="H298" s="113">
        <f t="shared" si="30"/>
        <v>17543</v>
      </c>
      <c r="I298" s="26">
        <f>I299+I300</f>
        <v>0</v>
      </c>
      <c r="J298" s="113">
        <f t="shared" si="31"/>
        <v>17543</v>
      </c>
      <c r="L298" s="1"/>
      <c r="M298" s="1"/>
    </row>
    <row r="299" spans="1:13" outlineLevel="5" x14ac:dyDescent="0.25">
      <c r="A299" s="100" t="s">
        <v>553</v>
      </c>
      <c r="B299" s="49" t="s">
        <v>17</v>
      </c>
      <c r="C299" s="49" t="s">
        <v>181</v>
      </c>
      <c r="D299" s="61" t="s">
        <v>584</v>
      </c>
      <c r="E299" s="86" t="s">
        <v>45</v>
      </c>
      <c r="F299" s="117"/>
      <c r="G299" s="28">
        <v>17367.599999999999</v>
      </c>
      <c r="H299" s="113">
        <f t="shared" si="30"/>
        <v>17367.599999999999</v>
      </c>
      <c r="I299" s="31"/>
      <c r="J299" s="113">
        <f t="shared" si="31"/>
        <v>17367.599999999999</v>
      </c>
      <c r="M299" s="23">
        <f t="shared" ref="M299:M300" si="33">J299+L299</f>
        <v>17367.599999999999</v>
      </c>
    </row>
    <row r="300" spans="1:13" outlineLevel="5" x14ac:dyDescent="0.25">
      <c r="A300" s="30" t="s">
        <v>553</v>
      </c>
      <c r="B300" s="53" t="s">
        <v>17</v>
      </c>
      <c r="C300" s="53" t="s">
        <v>181</v>
      </c>
      <c r="D300" s="63" t="s">
        <v>584</v>
      </c>
      <c r="E300" s="52" t="s">
        <v>45</v>
      </c>
      <c r="F300" s="119"/>
      <c r="G300" s="115">
        <v>175.4</v>
      </c>
      <c r="H300" s="113">
        <f t="shared" si="30"/>
        <v>175.4</v>
      </c>
      <c r="I300" s="31"/>
      <c r="J300" s="113">
        <f t="shared" si="31"/>
        <v>175.4</v>
      </c>
      <c r="M300" s="23">
        <f t="shared" si="33"/>
        <v>175.4</v>
      </c>
    </row>
    <row r="301" spans="1:13" ht="51" outlineLevel="6" x14ac:dyDescent="0.25">
      <c r="A301" s="85" t="s">
        <v>214</v>
      </c>
      <c r="B301" s="48" t="s">
        <v>17</v>
      </c>
      <c r="C301" s="48" t="s">
        <v>181</v>
      </c>
      <c r="D301" s="48" t="s">
        <v>215</v>
      </c>
      <c r="E301" s="48"/>
      <c r="F301" s="120">
        <v>2000</v>
      </c>
      <c r="G301" s="26">
        <f>G302</f>
        <v>-175.4</v>
      </c>
      <c r="H301" s="113">
        <f t="shared" si="30"/>
        <v>1824.6</v>
      </c>
      <c r="I301" s="26">
        <f>I302</f>
        <v>0</v>
      </c>
      <c r="J301" s="113">
        <f t="shared" si="31"/>
        <v>1824.6</v>
      </c>
      <c r="L301" s="1"/>
      <c r="M301" s="1"/>
    </row>
    <row r="302" spans="1:13" outlineLevel="7" x14ac:dyDescent="0.25">
      <c r="A302" s="83" t="s">
        <v>44</v>
      </c>
      <c r="B302" s="44" t="s">
        <v>17</v>
      </c>
      <c r="C302" s="44" t="s">
        <v>181</v>
      </c>
      <c r="D302" s="44" t="s">
        <v>215</v>
      </c>
      <c r="E302" s="44" t="s">
        <v>45</v>
      </c>
      <c r="F302" s="112">
        <v>2000</v>
      </c>
      <c r="G302" s="115">
        <v>-175.4</v>
      </c>
      <c r="H302" s="113">
        <f t="shared" si="30"/>
        <v>1824.6</v>
      </c>
      <c r="I302" s="31"/>
      <c r="J302" s="113">
        <f t="shared" si="31"/>
        <v>1824.6</v>
      </c>
      <c r="M302" s="23">
        <f>J302+L302</f>
        <v>1824.6</v>
      </c>
    </row>
    <row r="303" spans="1:13" ht="25.5" outlineLevel="2" x14ac:dyDescent="0.25">
      <c r="A303" s="82" t="s">
        <v>216</v>
      </c>
      <c r="B303" s="43" t="s">
        <v>17</v>
      </c>
      <c r="C303" s="43" t="s">
        <v>217</v>
      </c>
      <c r="D303" s="43"/>
      <c r="E303" s="43"/>
      <c r="F303" s="112">
        <v>0.1</v>
      </c>
      <c r="G303" s="26">
        <f>G304</f>
        <v>0</v>
      </c>
      <c r="H303" s="113">
        <f t="shared" si="30"/>
        <v>0.1</v>
      </c>
      <c r="I303" s="26">
        <f>I304</f>
        <v>0</v>
      </c>
      <c r="J303" s="113">
        <f t="shared" si="31"/>
        <v>0.1</v>
      </c>
      <c r="L303" s="1"/>
      <c r="M303" s="1"/>
    </row>
    <row r="304" spans="1:13" ht="25.5" outlineLevel="3" x14ac:dyDescent="0.25">
      <c r="A304" s="82" t="s">
        <v>78</v>
      </c>
      <c r="B304" s="43" t="s">
        <v>17</v>
      </c>
      <c r="C304" s="43" t="s">
        <v>217</v>
      </c>
      <c r="D304" s="43" t="s">
        <v>79</v>
      </c>
      <c r="E304" s="43"/>
      <c r="F304" s="112">
        <v>0.1</v>
      </c>
      <c r="G304" s="26">
        <f>G305</f>
        <v>0</v>
      </c>
      <c r="H304" s="113">
        <f t="shared" si="30"/>
        <v>0.1</v>
      </c>
      <c r="I304" s="26">
        <f>I305</f>
        <v>0</v>
      </c>
      <c r="J304" s="113">
        <f t="shared" si="31"/>
        <v>0.1</v>
      </c>
      <c r="L304" s="1"/>
      <c r="M304" s="1"/>
    </row>
    <row r="305" spans="1:13" ht="25.5" outlineLevel="4" x14ac:dyDescent="0.25">
      <c r="A305" s="82" t="s">
        <v>80</v>
      </c>
      <c r="B305" s="43" t="s">
        <v>17</v>
      </c>
      <c r="C305" s="43" t="s">
        <v>217</v>
      </c>
      <c r="D305" s="43" t="s">
        <v>81</v>
      </c>
      <c r="E305" s="43"/>
      <c r="F305" s="112">
        <v>0.1</v>
      </c>
      <c r="G305" s="26">
        <f>G306</f>
        <v>0</v>
      </c>
      <c r="H305" s="113">
        <f t="shared" si="30"/>
        <v>0.1</v>
      </c>
      <c r="I305" s="26">
        <f>I306</f>
        <v>0</v>
      </c>
      <c r="J305" s="113">
        <f t="shared" si="31"/>
        <v>0.1</v>
      </c>
      <c r="L305" s="1"/>
      <c r="M305" s="1"/>
    </row>
    <row r="306" spans="1:13" ht="25.5" outlineLevel="4" x14ac:dyDescent="0.25">
      <c r="A306" s="29" t="s">
        <v>578</v>
      </c>
      <c r="B306" s="45" t="s">
        <v>17</v>
      </c>
      <c r="C306" s="43" t="s">
        <v>217</v>
      </c>
      <c r="D306" s="59" t="s">
        <v>581</v>
      </c>
      <c r="E306" s="43"/>
      <c r="F306" s="112">
        <v>0.1</v>
      </c>
      <c r="G306" s="26">
        <f>G307</f>
        <v>0</v>
      </c>
      <c r="H306" s="113">
        <f t="shared" si="30"/>
        <v>0.1</v>
      </c>
      <c r="I306" s="26">
        <f>I307</f>
        <v>0</v>
      </c>
      <c r="J306" s="113">
        <f t="shared" si="31"/>
        <v>0.1</v>
      </c>
      <c r="L306" s="1"/>
      <c r="M306" s="1"/>
    </row>
    <row r="307" spans="1:13" ht="25.5" outlineLevel="6" x14ac:dyDescent="0.25">
      <c r="A307" s="82" t="s">
        <v>98</v>
      </c>
      <c r="B307" s="43" t="s">
        <v>17</v>
      </c>
      <c r="C307" s="43" t="s">
        <v>217</v>
      </c>
      <c r="D307" s="43" t="s">
        <v>193</v>
      </c>
      <c r="E307" s="43"/>
      <c r="F307" s="112">
        <v>0.1</v>
      </c>
      <c r="G307" s="26">
        <f>G308</f>
        <v>0</v>
      </c>
      <c r="H307" s="113">
        <f t="shared" si="30"/>
        <v>0.1</v>
      </c>
      <c r="I307" s="26">
        <f>I308</f>
        <v>0</v>
      </c>
      <c r="J307" s="113">
        <f t="shared" si="31"/>
        <v>0.1</v>
      </c>
      <c r="L307" s="1"/>
      <c r="M307" s="1"/>
    </row>
    <row r="308" spans="1:13" outlineLevel="7" x14ac:dyDescent="0.25">
      <c r="A308" s="83" t="s">
        <v>44</v>
      </c>
      <c r="B308" s="44" t="s">
        <v>17</v>
      </c>
      <c r="C308" s="44" t="s">
        <v>217</v>
      </c>
      <c r="D308" s="44" t="s">
        <v>193</v>
      </c>
      <c r="E308" s="44" t="s">
        <v>45</v>
      </c>
      <c r="F308" s="112">
        <v>0.1</v>
      </c>
      <c r="G308" s="31"/>
      <c r="H308" s="113">
        <f t="shared" si="30"/>
        <v>0.1</v>
      </c>
      <c r="I308" s="31"/>
      <c r="J308" s="113">
        <f t="shared" si="31"/>
        <v>0.1</v>
      </c>
      <c r="M308" s="23">
        <f>J308+L308</f>
        <v>0.1</v>
      </c>
    </row>
    <row r="309" spans="1:13" outlineLevel="1" x14ac:dyDescent="0.25">
      <c r="A309" s="82" t="s">
        <v>218</v>
      </c>
      <c r="B309" s="43" t="s">
        <v>17</v>
      </c>
      <c r="C309" s="43" t="s">
        <v>219</v>
      </c>
      <c r="D309" s="43"/>
      <c r="E309" s="43"/>
      <c r="F309" s="112">
        <v>11950.4</v>
      </c>
      <c r="G309" s="26">
        <f>G310</f>
        <v>0</v>
      </c>
      <c r="H309" s="113">
        <f t="shared" si="30"/>
        <v>11950.4</v>
      </c>
      <c r="I309" s="26">
        <f>I310</f>
        <v>12648</v>
      </c>
      <c r="J309" s="113">
        <f t="shared" si="31"/>
        <v>24598.400000000001</v>
      </c>
      <c r="L309" s="1"/>
      <c r="M309" s="1"/>
    </row>
    <row r="310" spans="1:13" ht="25.5" outlineLevel="2" x14ac:dyDescent="0.25">
      <c r="A310" s="82" t="s">
        <v>220</v>
      </c>
      <c r="B310" s="43" t="s">
        <v>17</v>
      </c>
      <c r="C310" s="43" t="s">
        <v>221</v>
      </c>
      <c r="D310" s="43"/>
      <c r="E310" s="43"/>
      <c r="F310" s="112">
        <v>11950.4</v>
      </c>
      <c r="G310" s="26">
        <f>G311</f>
        <v>0</v>
      </c>
      <c r="H310" s="113">
        <f t="shared" si="30"/>
        <v>11950.4</v>
      </c>
      <c r="I310" s="26">
        <f>I311</f>
        <v>12648</v>
      </c>
      <c r="J310" s="113">
        <f t="shared" si="31"/>
        <v>24598.400000000001</v>
      </c>
      <c r="L310" s="1"/>
      <c r="M310" s="1"/>
    </row>
    <row r="311" spans="1:13" ht="25.5" outlineLevel="3" x14ac:dyDescent="0.25">
      <c r="A311" s="82" t="s">
        <v>112</v>
      </c>
      <c r="B311" s="43" t="s">
        <v>17</v>
      </c>
      <c r="C311" s="43" t="s">
        <v>221</v>
      </c>
      <c r="D311" s="43" t="s">
        <v>113</v>
      </c>
      <c r="E311" s="43"/>
      <c r="F311" s="112">
        <v>11950.4</v>
      </c>
      <c r="G311" s="26">
        <f>G312</f>
        <v>0</v>
      </c>
      <c r="H311" s="113">
        <f t="shared" si="30"/>
        <v>11950.4</v>
      </c>
      <c r="I311" s="26">
        <f>I312</f>
        <v>12648</v>
      </c>
      <c r="J311" s="113">
        <f t="shared" si="31"/>
        <v>24598.400000000001</v>
      </c>
      <c r="L311" s="1"/>
      <c r="M311" s="1"/>
    </row>
    <row r="312" spans="1:13" ht="25.5" outlineLevel="4" x14ac:dyDescent="0.25">
      <c r="A312" s="82" t="s">
        <v>114</v>
      </c>
      <c r="B312" s="43" t="s">
        <v>17</v>
      </c>
      <c r="C312" s="43" t="s">
        <v>221</v>
      </c>
      <c r="D312" s="43" t="s">
        <v>115</v>
      </c>
      <c r="E312" s="43"/>
      <c r="F312" s="112">
        <v>11950.4</v>
      </c>
      <c r="G312" s="26">
        <f>G313</f>
        <v>0</v>
      </c>
      <c r="H312" s="113">
        <f t="shared" si="30"/>
        <v>11950.4</v>
      </c>
      <c r="I312" s="26">
        <f>I313</f>
        <v>12648</v>
      </c>
      <c r="J312" s="113">
        <f t="shared" si="31"/>
        <v>24598.400000000001</v>
      </c>
      <c r="L312" s="1"/>
      <c r="M312" s="1"/>
    </row>
    <row r="313" spans="1:13" outlineLevel="4" x14ac:dyDescent="0.25">
      <c r="A313" s="29" t="s">
        <v>697</v>
      </c>
      <c r="B313" s="45" t="s">
        <v>17</v>
      </c>
      <c r="C313" s="43" t="s">
        <v>221</v>
      </c>
      <c r="D313" s="59" t="s">
        <v>698</v>
      </c>
      <c r="E313" s="43"/>
      <c r="F313" s="112">
        <v>11950.4</v>
      </c>
      <c r="G313" s="26">
        <f>G314+G316</f>
        <v>0</v>
      </c>
      <c r="H313" s="113">
        <f t="shared" ref="H313:H376" si="34">F313+G313</f>
        <v>11950.4</v>
      </c>
      <c r="I313" s="26">
        <f>I314+I316</f>
        <v>12648</v>
      </c>
      <c r="J313" s="113">
        <f t="shared" si="31"/>
        <v>24598.400000000001</v>
      </c>
      <c r="L313" s="1"/>
      <c r="M313" s="1"/>
    </row>
    <row r="314" spans="1:13" ht="25.5" outlineLevel="6" x14ac:dyDescent="0.25">
      <c r="A314" s="82" t="s">
        <v>143</v>
      </c>
      <c r="B314" s="43" t="s">
        <v>17</v>
      </c>
      <c r="C314" s="43" t="s">
        <v>221</v>
      </c>
      <c r="D314" s="43" t="s">
        <v>144</v>
      </c>
      <c r="E314" s="43"/>
      <c r="F314" s="112">
        <v>11889.9</v>
      </c>
      <c r="G314" s="26">
        <f>G315</f>
        <v>0</v>
      </c>
      <c r="H314" s="113">
        <f t="shared" si="34"/>
        <v>11889.9</v>
      </c>
      <c r="I314" s="26">
        <f>I315</f>
        <v>12648</v>
      </c>
      <c r="J314" s="113">
        <f t="shared" ref="J314:J377" si="35">H314+I314</f>
        <v>24537.9</v>
      </c>
      <c r="L314" s="1"/>
      <c r="M314" s="1"/>
    </row>
    <row r="315" spans="1:13" ht="30" outlineLevel="7" x14ac:dyDescent="0.25">
      <c r="A315" s="83" t="s">
        <v>44</v>
      </c>
      <c r="B315" s="44" t="s">
        <v>17</v>
      </c>
      <c r="C315" s="44" t="s">
        <v>221</v>
      </c>
      <c r="D315" s="44" t="s">
        <v>144</v>
      </c>
      <c r="E315" s="44" t="s">
        <v>45</v>
      </c>
      <c r="F315" s="112">
        <v>11889.9</v>
      </c>
      <c r="G315" s="31"/>
      <c r="H315" s="113">
        <f t="shared" si="34"/>
        <v>11889.9</v>
      </c>
      <c r="I315" s="116">
        <v>12648</v>
      </c>
      <c r="J315" s="113">
        <f t="shared" si="35"/>
        <v>24537.9</v>
      </c>
      <c r="K315" s="32" t="s">
        <v>651</v>
      </c>
      <c r="M315" s="23">
        <f>J315+L315</f>
        <v>24537.9</v>
      </c>
    </row>
    <row r="316" spans="1:13" ht="38.25" outlineLevel="6" x14ac:dyDescent="0.25">
      <c r="A316" s="82" t="s">
        <v>222</v>
      </c>
      <c r="B316" s="43" t="s">
        <v>17</v>
      </c>
      <c r="C316" s="43" t="s">
        <v>221</v>
      </c>
      <c r="D316" s="43" t="s">
        <v>223</v>
      </c>
      <c r="E316" s="43"/>
      <c r="F316" s="112">
        <v>60.5</v>
      </c>
      <c r="G316" s="26">
        <f>G317</f>
        <v>0</v>
      </c>
      <c r="H316" s="113">
        <f t="shared" si="34"/>
        <v>60.5</v>
      </c>
      <c r="I316" s="26">
        <f>I317</f>
        <v>0</v>
      </c>
      <c r="J316" s="113">
        <f t="shared" si="35"/>
        <v>60.5</v>
      </c>
      <c r="L316" s="1"/>
      <c r="M316" s="1"/>
    </row>
    <row r="317" spans="1:13" outlineLevel="7" x14ac:dyDescent="0.25">
      <c r="A317" s="83" t="s">
        <v>44</v>
      </c>
      <c r="B317" s="44" t="s">
        <v>17</v>
      </c>
      <c r="C317" s="44" t="s">
        <v>221</v>
      </c>
      <c r="D317" s="44" t="s">
        <v>223</v>
      </c>
      <c r="E317" s="44" t="s">
        <v>45</v>
      </c>
      <c r="F317" s="112">
        <v>60.5</v>
      </c>
      <c r="G317" s="31"/>
      <c r="H317" s="113">
        <f t="shared" si="34"/>
        <v>60.5</v>
      </c>
      <c r="I317" s="31"/>
      <c r="J317" s="113">
        <f t="shared" si="35"/>
        <v>60.5</v>
      </c>
      <c r="M317" s="23">
        <f>J317+L317</f>
        <v>60.5</v>
      </c>
    </row>
    <row r="318" spans="1:13" outlineLevel="1" x14ac:dyDescent="0.25">
      <c r="A318" s="82" t="s">
        <v>224</v>
      </c>
      <c r="B318" s="43" t="s">
        <v>17</v>
      </c>
      <c r="C318" s="43" t="s">
        <v>225</v>
      </c>
      <c r="D318" s="43"/>
      <c r="E318" s="43"/>
      <c r="F318" s="112">
        <v>230</v>
      </c>
      <c r="G318" s="26">
        <f>G319</f>
        <v>0</v>
      </c>
      <c r="H318" s="113">
        <f t="shared" si="34"/>
        <v>230</v>
      </c>
      <c r="I318" s="26">
        <f>I319</f>
        <v>0</v>
      </c>
      <c r="J318" s="113">
        <f t="shared" si="35"/>
        <v>230</v>
      </c>
      <c r="L318" s="1"/>
      <c r="M318" s="1"/>
    </row>
    <row r="319" spans="1:13" ht="25.5" outlineLevel="2" x14ac:dyDescent="0.25">
      <c r="A319" s="82" t="s">
        <v>226</v>
      </c>
      <c r="B319" s="43" t="s">
        <v>17</v>
      </c>
      <c r="C319" s="43" t="s">
        <v>227</v>
      </c>
      <c r="D319" s="43"/>
      <c r="E319" s="43"/>
      <c r="F319" s="112">
        <v>230</v>
      </c>
      <c r="G319" s="26">
        <f>G320</f>
        <v>0</v>
      </c>
      <c r="H319" s="113">
        <f t="shared" si="34"/>
        <v>230</v>
      </c>
      <c r="I319" s="26">
        <f>I320</f>
        <v>0</v>
      </c>
      <c r="J319" s="113">
        <f t="shared" si="35"/>
        <v>230</v>
      </c>
      <c r="L319" s="1"/>
      <c r="M319" s="1"/>
    </row>
    <row r="320" spans="1:13" ht="38.25" outlineLevel="3" x14ac:dyDescent="0.25">
      <c r="A320" s="82" t="s">
        <v>34</v>
      </c>
      <c r="B320" s="43" t="s">
        <v>17</v>
      </c>
      <c r="C320" s="43" t="s">
        <v>227</v>
      </c>
      <c r="D320" s="43" t="s">
        <v>35</v>
      </c>
      <c r="E320" s="43"/>
      <c r="F320" s="112">
        <v>230</v>
      </c>
      <c r="G320" s="26">
        <f>G321+G325</f>
        <v>0</v>
      </c>
      <c r="H320" s="113">
        <f t="shared" si="34"/>
        <v>230</v>
      </c>
      <c r="I320" s="26">
        <f>I321+I325</f>
        <v>0</v>
      </c>
      <c r="J320" s="113">
        <f t="shared" si="35"/>
        <v>230</v>
      </c>
      <c r="L320" s="1"/>
      <c r="M320" s="1"/>
    </row>
    <row r="321" spans="1:13" ht="25.5" outlineLevel="4" x14ac:dyDescent="0.25">
      <c r="A321" s="82" t="s">
        <v>36</v>
      </c>
      <c r="B321" s="43" t="s">
        <v>17</v>
      </c>
      <c r="C321" s="43" t="s">
        <v>227</v>
      </c>
      <c r="D321" s="43" t="s">
        <v>37</v>
      </c>
      <c r="E321" s="43"/>
      <c r="F321" s="112">
        <v>200</v>
      </c>
      <c r="G321" s="26">
        <f>G322</f>
        <v>0</v>
      </c>
      <c r="H321" s="113">
        <f t="shared" si="34"/>
        <v>200</v>
      </c>
      <c r="I321" s="26">
        <f>I322</f>
        <v>0</v>
      </c>
      <c r="J321" s="113">
        <f t="shared" si="35"/>
        <v>200</v>
      </c>
      <c r="L321" s="1"/>
      <c r="M321" s="1"/>
    </row>
    <row r="322" spans="1:13" ht="76.5" outlineLevel="4" x14ac:dyDescent="0.25">
      <c r="A322" s="99" t="s">
        <v>683</v>
      </c>
      <c r="B322" s="45" t="s">
        <v>17</v>
      </c>
      <c r="C322" s="43" t="s">
        <v>227</v>
      </c>
      <c r="D322" s="59" t="s">
        <v>684</v>
      </c>
      <c r="E322" s="43"/>
      <c r="F322" s="112">
        <v>200</v>
      </c>
      <c r="G322" s="26">
        <f>G323</f>
        <v>0</v>
      </c>
      <c r="H322" s="113">
        <f t="shared" si="34"/>
        <v>200</v>
      </c>
      <c r="I322" s="26">
        <f>I323</f>
        <v>0</v>
      </c>
      <c r="J322" s="113">
        <f t="shared" si="35"/>
        <v>200</v>
      </c>
      <c r="L322" s="1"/>
      <c r="M322" s="1"/>
    </row>
    <row r="323" spans="1:13" ht="25.5" outlineLevel="6" x14ac:dyDescent="0.25">
      <c r="A323" s="82" t="s">
        <v>228</v>
      </c>
      <c r="B323" s="43" t="s">
        <v>17</v>
      </c>
      <c r="C323" s="43" t="s">
        <v>227</v>
      </c>
      <c r="D323" s="43" t="s">
        <v>229</v>
      </c>
      <c r="E323" s="43"/>
      <c r="F323" s="112">
        <v>200</v>
      </c>
      <c r="G323" s="26">
        <f>G324</f>
        <v>0</v>
      </c>
      <c r="H323" s="113">
        <f t="shared" si="34"/>
        <v>200</v>
      </c>
      <c r="I323" s="26">
        <f>I324</f>
        <v>0</v>
      </c>
      <c r="J323" s="113">
        <f t="shared" si="35"/>
        <v>200</v>
      </c>
      <c r="L323" s="1"/>
      <c r="M323" s="1"/>
    </row>
    <row r="324" spans="1:13" outlineLevel="7" x14ac:dyDescent="0.25">
      <c r="A324" s="83" t="s">
        <v>44</v>
      </c>
      <c r="B324" s="44" t="s">
        <v>17</v>
      </c>
      <c r="C324" s="44" t="s">
        <v>227</v>
      </c>
      <c r="D324" s="44" t="s">
        <v>229</v>
      </c>
      <c r="E324" s="44" t="s">
        <v>45</v>
      </c>
      <c r="F324" s="112">
        <v>200</v>
      </c>
      <c r="G324" s="31"/>
      <c r="H324" s="113">
        <f t="shared" si="34"/>
        <v>200</v>
      </c>
      <c r="I324" s="31"/>
      <c r="J324" s="113">
        <f t="shared" si="35"/>
        <v>200</v>
      </c>
      <c r="M324" s="23">
        <f>J324+L324</f>
        <v>200</v>
      </c>
    </row>
    <row r="325" spans="1:13" ht="25.5" outlineLevel="4" x14ac:dyDescent="0.25">
      <c r="A325" s="82" t="s">
        <v>169</v>
      </c>
      <c r="B325" s="43" t="s">
        <v>17</v>
      </c>
      <c r="C325" s="43" t="s">
        <v>227</v>
      </c>
      <c r="D325" s="43" t="s">
        <v>170</v>
      </c>
      <c r="E325" s="43"/>
      <c r="F325" s="112">
        <v>30</v>
      </c>
      <c r="G325" s="26">
        <f>G326</f>
        <v>0</v>
      </c>
      <c r="H325" s="113">
        <f t="shared" si="34"/>
        <v>30</v>
      </c>
      <c r="I325" s="26">
        <f>I326</f>
        <v>0</v>
      </c>
      <c r="J325" s="113">
        <f t="shared" si="35"/>
        <v>30</v>
      </c>
      <c r="L325" s="1"/>
      <c r="M325" s="1"/>
    </row>
    <row r="326" spans="1:13" ht="25.5" outlineLevel="4" x14ac:dyDescent="0.25">
      <c r="A326" s="29" t="s">
        <v>711</v>
      </c>
      <c r="B326" s="45" t="s">
        <v>17</v>
      </c>
      <c r="C326" s="43" t="s">
        <v>227</v>
      </c>
      <c r="D326" s="59" t="s">
        <v>712</v>
      </c>
      <c r="E326" s="43"/>
      <c r="F326" s="112">
        <v>30</v>
      </c>
      <c r="G326" s="26">
        <f>G327</f>
        <v>0</v>
      </c>
      <c r="H326" s="113">
        <f t="shared" si="34"/>
        <v>30</v>
      </c>
      <c r="I326" s="26">
        <f>I327</f>
        <v>0</v>
      </c>
      <c r="J326" s="113">
        <f t="shared" si="35"/>
        <v>30</v>
      </c>
      <c r="L326" s="1"/>
      <c r="M326" s="1"/>
    </row>
    <row r="327" spans="1:13" outlineLevel="6" x14ac:dyDescent="0.25">
      <c r="A327" s="82" t="s">
        <v>171</v>
      </c>
      <c r="B327" s="43" t="s">
        <v>17</v>
      </c>
      <c r="C327" s="43" t="s">
        <v>227</v>
      </c>
      <c r="D327" s="43" t="s">
        <v>173</v>
      </c>
      <c r="E327" s="43"/>
      <c r="F327" s="112">
        <v>30</v>
      </c>
      <c r="G327" s="26">
        <f>G328</f>
        <v>0</v>
      </c>
      <c r="H327" s="113">
        <f t="shared" si="34"/>
        <v>30</v>
      </c>
      <c r="I327" s="26">
        <f>I328</f>
        <v>0</v>
      </c>
      <c r="J327" s="113">
        <f t="shared" si="35"/>
        <v>30</v>
      </c>
      <c r="L327" s="1"/>
      <c r="M327" s="1"/>
    </row>
    <row r="328" spans="1:13" outlineLevel="7" x14ac:dyDescent="0.25">
      <c r="A328" s="83" t="s">
        <v>44</v>
      </c>
      <c r="B328" s="44" t="s">
        <v>17</v>
      </c>
      <c r="C328" s="44" t="s">
        <v>227</v>
      </c>
      <c r="D328" s="44" t="s">
        <v>173</v>
      </c>
      <c r="E328" s="44" t="s">
        <v>45</v>
      </c>
      <c r="F328" s="112">
        <v>30</v>
      </c>
      <c r="G328" s="31"/>
      <c r="H328" s="113">
        <f t="shared" si="34"/>
        <v>30</v>
      </c>
      <c r="I328" s="31"/>
      <c r="J328" s="113">
        <f t="shared" si="35"/>
        <v>30</v>
      </c>
      <c r="M328" s="23">
        <f>J328+L328</f>
        <v>30</v>
      </c>
    </row>
    <row r="329" spans="1:13" outlineLevel="1" x14ac:dyDescent="0.25">
      <c r="A329" s="82" t="s">
        <v>230</v>
      </c>
      <c r="B329" s="43" t="s">
        <v>17</v>
      </c>
      <c r="C329" s="43" t="s">
        <v>231</v>
      </c>
      <c r="D329" s="43"/>
      <c r="E329" s="43"/>
      <c r="F329" s="112">
        <v>100</v>
      </c>
      <c r="G329" s="26">
        <f>G330</f>
        <v>0</v>
      </c>
      <c r="H329" s="113">
        <f t="shared" si="34"/>
        <v>100</v>
      </c>
      <c r="I329" s="26">
        <f>I330</f>
        <v>0</v>
      </c>
      <c r="J329" s="113">
        <f t="shared" si="35"/>
        <v>100</v>
      </c>
      <c r="L329" s="1"/>
      <c r="M329" s="1"/>
    </row>
    <row r="330" spans="1:13" outlineLevel="2" x14ac:dyDescent="0.25">
      <c r="A330" s="82" t="s">
        <v>232</v>
      </c>
      <c r="B330" s="43" t="s">
        <v>17</v>
      </c>
      <c r="C330" s="43" t="s">
        <v>233</v>
      </c>
      <c r="D330" s="43"/>
      <c r="E330" s="43"/>
      <c r="F330" s="112">
        <v>100</v>
      </c>
      <c r="G330" s="26">
        <f>G331</f>
        <v>0</v>
      </c>
      <c r="H330" s="113">
        <f t="shared" si="34"/>
        <v>100</v>
      </c>
      <c r="I330" s="26">
        <f>I331</f>
        <v>0</v>
      </c>
      <c r="J330" s="113">
        <f t="shared" si="35"/>
        <v>100</v>
      </c>
      <c r="L330" s="1"/>
      <c r="M330" s="1"/>
    </row>
    <row r="331" spans="1:13" ht="25.5" outlineLevel="3" x14ac:dyDescent="0.25">
      <c r="A331" s="82" t="s">
        <v>234</v>
      </c>
      <c r="B331" s="43" t="s">
        <v>17</v>
      </c>
      <c r="C331" s="43" t="s">
        <v>233</v>
      </c>
      <c r="D331" s="43" t="s">
        <v>235</v>
      </c>
      <c r="E331" s="43"/>
      <c r="F331" s="112">
        <v>100</v>
      </c>
      <c r="G331" s="26">
        <f>G332</f>
        <v>0</v>
      </c>
      <c r="H331" s="113">
        <f t="shared" si="34"/>
        <v>100</v>
      </c>
      <c r="I331" s="26">
        <f>I332</f>
        <v>0</v>
      </c>
      <c r="J331" s="113">
        <f t="shared" si="35"/>
        <v>100</v>
      </c>
      <c r="L331" s="1"/>
      <c r="M331" s="1"/>
    </row>
    <row r="332" spans="1:13" ht="25.5" outlineLevel="6" x14ac:dyDescent="0.25">
      <c r="A332" s="82" t="s">
        <v>82</v>
      </c>
      <c r="B332" s="43" t="s">
        <v>17</v>
      </c>
      <c r="C332" s="43" t="s">
        <v>233</v>
      </c>
      <c r="D332" s="43" t="s">
        <v>236</v>
      </c>
      <c r="E332" s="43"/>
      <c r="F332" s="112">
        <v>100</v>
      </c>
      <c r="G332" s="26">
        <f>G333</f>
        <v>0</v>
      </c>
      <c r="H332" s="113">
        <f t="shared" si="34"/>
        <v>100</v>
      </c>
      <c r="I332" s="26">
        <f>I333</f>
        <v>0</v>
      </c>
      <c r="J332" s="113">
        <f t="shared" si="35"/>
        <v>100</v>
      </c>
      <c r="L332" s="1"/>
      <c r="M332" s="1"/>
    </row>
    <row r="333" spans="1:13" outlineLevel="7" x14ac:dyDescent="0.25">
      <c r="A333" s="83" t="s">
        <v>44</v>
      </c>
      <c r="B333" s="44" t="s">
        <v>17</v>
      </c>
      <c r="C333" s="44" t="s">
        <v>233</v>
      </c>
      <c r="D333" s="44" t="s">
        <v>236</v>
      </c>
      <c r="E333" s="44" t="s">
        <v>45</v>
      </c>
      <c r="F333" s="112">
        <v>100</v>
      </c>
      <c r="G333" s="31"/>
      <c r="H333" s="113">
        <f t="shared" si="34"/>
        <v>100</v>
      </c>
      <c r="I333" s="31"/>
      <c r="J333" s="113">
        <f t="shared" si="35"/>
        <v>100</v>
      </c>
      <c r="M333" s="23">
        <f>J333+L333</f>
        <v>100</v>
      </c>
    </row>
    <row r="334" spans="1:13" outlineLevel="1" x14ac:dyDescent="0.25">
      <c r="A334" s="82" t="s">
        <v>237</v>
      </c>
      <c r="B334" s="43" t="s">
        <v>17</v>
      </c>
      <c r="C334" s="43" t="s">
        <v>238</v>
      </c>
      <c r="D334" s="43"/>
      <c r="E334" s="43"/>
      <c r="F334" s="112">
        <v>570</v>
      </c>
      <c r="G334" s="26">
        <f>G335</f>
        <v>0</v>
      </c>
      <c r="H334" s="113">
        <f t="shared" si="34"/>
        <v>570</v>
      </c>
      <c r="I334" s="26">
        <f>I335</f>
        <v>0</v>
      </c>
      <c r="J334" s="113">
        <f t="shared" si="35"/>
        <v>570</v>
      </c>
      <c r="L334" s="1"/>
      <c r="M334" s="1"/>
    </row>
    <row r="335" spans="1:13" outlineLevel="2" x14ac:dyDescent="0.25">
      <c r="A335" s="82" t="s">
        <v>239</v>
      </c>
      <c r="B335" s="43" t="s">
        <v>17</v>
      </c>
      <c r="C335" s="43" t="s">
        <v>240</v>
      </c>
      <c r="D335" s="43"/>
      <c r="E335" s="43"/>
      <c r="F335" s="112">
        <v>570</v>
      </c>
      <c r="G335" s="26">
        <f>G336+G345</f>
        <v>0</v>
      </c>
      <c r="H335" s="113">
        <f t="shared" si="34"/>
        <v>570</v>
      </c>
      <c r="I335" s="26">
        <f>I336+I345</f>
        <v>0</v>
      </c>
      <c r="J335" s="113">
        <f t="shared" si="35"/>
        <v>570</v>
      </c>
      <c r="L335" s="1"/>
      <c r="M335" s="1"/>
    </row>
    <row r="336" spans="1:13" ht="38.25" outlineLevel="3" x14ac:dyDescent="0.25">
      <c r="A336" s="82" t="s">
        <v>241</v>
      </c>
      <c r="B336" s="43" t="s">
        <v>17</v>
      </c>
      <c r="C336" s="43" t="s">
        <v>240</v>
      </c>
      <c r="D336" s="43" t="s">
        <v>242</v>
      </c>
      <c r="E336" s="43"/>
      <c r="F336" s="112">
        <v>510</v>
      </c>
      <c r="G336" s="26">
        <f>G337+G342</f>
        <v>0</v>
      </c>
      <c r="H336" s="113">
        <f t="shared" si="34"/>
        <v>510</v>
      </c>
      <c r="I336" s="26">
        <f>I337+I342</f>
        <v>0</v>
      </c>
      <c r="J336" s="113">
        <f t="shared" si="35"/>
        <v>510</v>
      </c>
      <c r="L336" s="1"/>
      <c r="M336" s="1"/>
    </row>
    <row r="337" spans="1:13" ht="38.25" outlineLevel="3" x14ac:dyDescent="0.25">
      <c r="A337" s="29" t="s">
        <v>717</v>
      </c>
      <c r="B337" s="45" t="s">
        <v>17</v>
      </c>
      <c r="C337" s="43" t="s">
        <v>240</v>
      </c>
      <c r="D337" s="59" t="s">
        <v>718</v>
      </c>
      <c r="E337" s="43"/>
      <c r="F337" s="112">
        <v>50</v>
      </c>
      <c r="G337" s="26">
        <f>G338+G340</f>
        <v>0</v>
      </c>
      <c r="H337" s="113">
        <f t="shared" si="34"/>
        <v>50</v>
      </c>
      <c r="I337" s="26">
        <f>I338+I340</f>
        <v>0</v>
      </c>
      <c r="J337" s="113">
        <f t="shared" si="35"/>
        <v>50</v>
      </c>
      <c r="L337" s="1"/>
      <c r="M337" s="1"/>
    </row>
    <row r="338" spans="1:13" ht="51" outlineLevel="6" x14ac:dyDescent="0.25">
      <c r="A338" s="82" t="s">
        <v>243</v>
      </c>
      <c r="B338" s="43" t="s">
        <v>17</v>
      </c>
      <c r="C338" s="43" t="s">
        <v>240</v>
      </c>
      <c r="D338" s="43" t="s">
        <v>244</v>
      </c>
      <c r="E338" s="43"/>
      <c r="F338" s="112">
        <v>30</v>
      </c>
      <c r="G338" s="26">
        <f>G339</f>
        <v>0</v>
      </c>
      <c r="H338" s="113">
        <f t="shared" si="34"/>
        <v>30</v>
      </c>
      <c r="I338" s="26">
        <f>I339</f>
        <v>0</v>
      </c>
      <c r="J338" s="113">
        <f t="shared" si="35"/>
        <v>30</v>
      </c>
      <c r="L338" s="1"/>
      <c r="M338" s="1"/>
    </row>
    <row r="339" spans="1:13" outlineLevel="7" x14ac:dyDescent="0.25">
      <c r="A339" s="83" t="s">
        <v>44</v>
      </c>
      <c r="B339" s="44" t="s">
        <v>17</v>
      </c>
      <c r="C339" s="44" t="s">
        <v>240</v>
      </c>
      <c r="D339" s="44" t="s">
        <v>244</v>
      </c>
      <c r="E339" s="44" t="s">
        <v>45</v>
      </c>
      <c r="F339" s="112">
        <v>30</v>
      </c>
      <c r="G339" s="31"/>
      <c r="H339" s="113">
        <f t="shared" si="34"/>
        <v>30</v>
      </c>
      <c r="I339" s="31"/>
      <c r="J339" s="113">
        <f t="shared" si="35"/>
        <v>30</v>
      </c>
      <c r="M339" s="23">
        <f>J339+L339</f>
        <v>30</v>
      </c>
    </row>
    <row r="340" spans="1:13" ht="38.25" outlineLevel="6" x14ac:dyDescent="0.25">
      <c r="A340" s="82" t="s">
        <v>245</v>
      </c>
      <c r="B340" s="43" t="s">
        <v>17</v>
      </c>
      <c r="C340" s="43" t="s">
        <v>240</v>
      </c>
      <c r="D340" s="43" t="s">
        <v>246</v>
      </c>
      <c r="E340" s="43"/>
      <c r="F340" s="112">
        <v>20</v>
      </c>
      <c r="G340" s="26">
        <f>G341</f>
        <v>0</v>
      </c>
      <c r="H340" s="113">
        <f t="shared" si="34"/>
        <v>20</v>
      </c>
      <c r="I340" s="26">
        <f>I341</f>
        <v>0</v>
      </c>
      <c r="J340" s="113">
        <f t="shared" si="35"/>
        <v>20</v>
      </c>
      <c r="L340" s="1"/>
      <c r="M340" s="1"/>
    </row>
    <row r="341" spans="1:13" outlineLevel="7" x14ac:dyDescent="0.25">
      <c r="A341" s="83" t="s">
        <v>44</v>
      </c>
      <c r="B341" s="44" t="s">
        <v>17</v>
      </c>
      <c r="C341" s="44" t="s">
        <v>240</v>
      </c>
      <c r="D341" s="44" t="s">
        <v>246</v>
      </c>
      <c r="E341" s="44" t="s">
        <v>45</v>
      </c>
      <c r="F341" s="112">
        <v>20</v>
      </c>
      <c r="G341" s="31"/>
      <c r="H341" s="113">
        <f t="shared" si="34"/>
        <v>20</v>
      </c>
      <c r="I341" s="31"/>
      <c r="J341" s="113">
        <f t="shared" si="35"/>
        <v>20</v>
      </c>
      <c r="M341" s="23">
        <f>J341+L341</f>
        <v>20</v>
      </c>
    </row>
    <row r="342" spans="1:13" ht="25.5" outlineLevel="7" x14ac:dyDescent="0.25">
      <c r="A342" s="29" t="s">
        <v>719</v>
      </c>
      <c r="B342" s="45" t="s">
        <v>17</v>
      </c>
      <c r="C342" s="43" t="s">
        <v>240</v>
      </c>
      <c r="D342" s="59" t="s">
        <v>720</v>
      </c>
      <c r="E342" s="44"/>
      <c r="F342" s="112">
        <v>460</v>
      </c>
      <c r="G342" s="26">
        <f>G343</f>
        <v>0</v>
      </c>
      <c r="H342" s="113">
        <f t="shared" si="34"/>
        <v>460</v>
      </c>
      <c r="I342" s="26">
        <f>I343</f>
        <v>0</v>
      </c>
      <c r="J342" s="113">
        <f t="shared" si="35"/>
        <v>460</v>
      </c>
      <c r="L342" s="1"/>
      <c r="M342" s="1"/>
    </row>
    <row r="343" spans="1:13" ht="51" outlineLevel="6" x14ac:dyDescent="0.25">
      <c r="A343" s="82" t="s">
        <v>247</v>
      </c>
      <c r="B343" s="43" t="s">
        <v>17</v>
      </c>
      <c r="C343" s="43" t="s">
        <v>240</v>
      </c>
      <c r="D343" s="43" t="s">
        <v>248</v>
      </c>
      <c r="E343" s="43"/>
      <c r="F343" s="112">
        <v>460</v>
      </c>
      <c r="G343" s="26">
        <f>G344</f>
        <v>0</v>
      </c>
      <c r="H343" s="113">
        <f t="shared" si="34"/>
        <v>460</v>
      </c>
      <c r="I343" s="26">
        <f>I344</f>
        <v>0</v>
      </c>
      <c r="J343" s="113">
        <f t="shared" si="35"/>
        <v>460</v>
      </c>
      <c r="L343" s="1"/>
      <c r="M343" s="1"/>
    </row>
    <row r="344" spans="1:13" outlineLevel="7" x14ac:dyDescent="0.25">
      <c r="A344" s="83" t="s">
        <v>44</v>
      </c>
      <c r="B344" s="44" t="s">
        <v>17</v>
      </c>
      <c r="C344" s="44" t="s">
        <v>240</v>
      </c>
      <c r="D344" s="44" t="s">
        <v>248</v>
      </c>
      <c r="E344" s="44" t="s">
        <v>45</v>
      </c>
      <c r="F344" s="112">
        <v>460</v>
      </c>
      <c r="G344" s="31"/>
      <c r="H344" s="113">
        <f t="shared" si="34"/>
        <v>460</v>
      </c>
      <c r="I344" s="31"/>
      <c r="J344" s="113">
        <f t="shared" si="35"/>
        <v>460</v>
      </c>
      <c r="M344" s="23">
        <f>J344+L344</f>
        <v>460</v>
      </c>
    </row>
    <row r="345" spans="1:13" ht="38.25" outlineLevel="3" x14ac:dyDescent="0.25">
      <c r="A345" s="82" t="s">
        <v>249</v>
      </c>
      <c r="B345" s="43" t="s">
        <v>17</v>
      </c>
      <c r="C345" s="43" t="s">
        <v>240</v>
      </c>
      <c r="D345" s="43" t="s">
        <v>250</v>
      </c>
      <c r="E345" s="43"/>
      <c r="F345" s="112">
        <v>60</v>
      </c>
      <c r="G345" s="26">
        <f>G346+G349</f>
        <v>0</v>
      </c>
      <c r="H345" s="113">
        <f t="shared" si="34"/>
        <v>60</v>
      </c>
      <c r="I345" s="26">
        <f>I346+I349</f>
        <v>0</v>
      </c>
      <c r="J345" s="113">
        <f t="shared" si="35"/>
        <v>60</v>
      </c>
      <c r="L345" s="1"/>
      <c r="M345" s="1"/>
    </row>
    <row r="346" spans="1:13" outlineLevel="3" x14ac:dyDescent="0.25">
      <c r="A346" s="29" t="s">
        <v>721</v>
      </c>
      <c r="B346" s="45" t="s">
        <v>17</v>
      </c>
      <c r="C346" s="43" t="s">
        <v>240</v>
      </c>
      <c r="D346" s="59" t="s">
        <v>722</v>
      </c>
      <c r="E346" s="43"/>
      <c r="F346" s="112">
        <v>45</v>
      </c>
      <c r="G346" s="26">
        <f>G347</f>
        <v>0</v>
      </c>
      <c r="H346" s="113">
        <f t="shared" si="34"/>
        <v>45</v>
      </c>
      <c r="I346" s="26">
        <f>I347</f>
        <v>0</v>
      </c>
      <c r="J346" s="113">
        <f t="shared" si="35"/>
        <v>45</v>
      </c>
      <c r="L346" s="1"/>
      <c r="M346" s="1"/>
    </row>
    <row r="347" spans="1:13" ht="38.25" outlineLevel="6" x14ac:dyDescent="0.25">
      <c r="A347" s="82" t="s">
        <v>251</v>
      </c>
      <c r="B347" s="43" t="s">
        <v>17</v>
      </c>
      <c r="C347" s="43" t="s">
        <v>240</v>
      </c>
      <c r="D347" s="43" t="s">
        <v>252</v>
      </c>
      <c r="E347" s="43"/>
      <c r="F347" s="112">
        <v>45</v>
      </c>
      <c r="G347" s="26">
        <f>G348</f>
        <v>0</v>
      </c>
      <c r="H347" s="113">
        <f t="shared" si="34"/>
        <v>45</v>
      </c>
      <c r="I347" s="26">
        <f>I348</f>
        <v>0</v>
      </c>
      <c r="J347" s="113">
        <f t="shared" si="35"/>
        <v>45</v>
      </c>
      <c r="L347" s="1"/>
      <c r="M347" s="1"/>
    </row>
    <row r="348" spans="1:13" outlineLevel="7" x14ac:dyDescent="0.25">
      <c r="A348" s="83" t="s">
        <v>44</v>
      </c>
      <c r="B348" s="44" t="s">
        <v>17</v>
      </c>
      <c r="C348" s="44" t="s">
        <v>240</v>
      </c>
      <c r="D348" s="44" t="s">
        <v>252</v>
      </c>
      <c r="E348" s="44" t="s">
        <v>45</v>
      </c>
      <c r="F348" s="112">
        <v>45</v>
      </c>
      <c r="G348" s="31"/>
      <c r="H348" s="113">
        <f t="shared" si="34"/>
        <v>45</v>
      </c>
      <c r="I348" s="31"/>
      <c r="J348" s="113">
        <f t="shared" si="35"/>
        <v>45</v>
      </c>
      <c r="M348" s="23">
        <f>J348+L348</f>
        <v>45</v>
      </c>
    </row>
    <row r="349" spans="1:13" ht="25.5" outlineLevel="7" x14ac:dyDescent="0.25">
      <c r="A349" s="29" t="s">
        <v>723</v>
      </c>
      <c r="B349" s="45" t="s">
        <v>17</v>
      </c>
      <c r="C349" s="43" t="s">
        <v>240</v>
      </c>
      <c r="D349" s="59" t="s">
        <v>724</v>
      </c>
      <c r="E349" s="44"/>
      <c r="F349" s="112">
        <v>15</v>
      </c>
      <c r="G349" s="26">
        <f>G350</f>
        <v>0</v>
      </c>
      <c r="H349" s="113">
        <f t="shared" si="34"/>
        <v>15</v>
      </c>
      <c r="I349" s="26">
        <f>I350</f>
        <v>0</v>
      </c>
      <c r="J349" s="113">
        <f t="shared" si="35"/>
        <v>15</v>
      </c>
      <c r="L349" s="1"/>
      <c r="M349" s="1"/>
    </row>
    <row r="350" spans="1:13" ht="38.25" outlineLevel="6" x14ac:dyDescent="0.25">
      <c r="A350" s="82" t="s">
        <v>251</v>
      </c>
      <c r="B350" s="43" t="s">
        <v>17</v>
      </c>
      <c r="C350" s="43" t="s">
        <v>240</v>
      </c>
      <c r="D350" s="43" t="s">
        <v>253</v>
      </c>
      <c r="E350" s="43"/>
      <c r="F350" s="112">
        <v>15</v>
      </c>
      <c r="G350" s="26">
        <f>G351</f>
        <v>0</v>
      </c>
      <c r="H350" s="113">
        <f t="shared" si="34"/>
        <v>15</v>
      </c>
      <c r="I350" s="26">
        <f>I351</f>
        <v>0</v>
      </c>
      <c r="J350" s="113">
        <f t="shared" si="35"/>
        <v>15</v>
      </c>
      <c r="L350" s="1"/>
      <c r="M350" s="1"/>
    </row>
    <row r="351" spans="1:13" outlineLevel="7" x14ac:dyDescent="0.25">
      <c r="A351" s="83" t="s">
        <v>44</v>
      </c>
      <c r="B351" s="44" t="s">
        <v>17</v>
      </c>
      <c r="C351" s="44" t="s">
        <v>240</v>
      </c>
      <c r="D351" s="44" t="s">
        <v>253</v>
      </c>
      <c r="E351" s="44" t="s">
        <v>45</v>
      </c>
      <c r="F351" s="112">
        <v>15</v>
      </c>
      <c r="G351" s="31"/>
      <c r="H351" s="113">
        <f t="shared" si="34"/>
        <v>15</v>
      </c>
      <c r="I351" s="31"/>
      <c r="J351" s="113">
        <f t="shared" si="35"/>
        <v>15</v>
      </c>
      <c r="M351" s="23">
        <f>J351+L351</f>
        <v>15</v>
      </c>
    </row>
    <row r="352" spans="1:13" outlineLevel="1" x14ac:dyDescent="0.25">
      <c r="A352" s="82" t="s">
        <v>254</v>
      </c>
      <c r="B352" s="43" t="s">
        <v>17</v>
      </c>
      <c r="C352" s="43" t="s">
        <v>255</v>
      </c>
      <c r="D352" s="43"/>
      <c r="E352" s="43"/>
      <c r="F352" s="112">
        <v>5989.53</v>
      </c>
      <c r="G352" s="26">
        <f>G353+G359+G385</f>
        <v>0</v>
      </c>
      <c r="H352" s="113">
        <f t="shared" si="34"/>
        <v>5989.53</v>
      </c>
      <c r="I352" s="26">
        <f>I353+I359+I385</f>
        <v>0</v>
      </c>
      <c r="J352" s="113">
        <f t="shared" si="35"/>
        <v>5989.53</v>
      </c>
      <c r="L352" s="1"/>
      <c r="M352" s="1"/>
    </row>
    <row r="353" spans="1:13" outlineLevel="2" x14ac:dyDescent="0.25">
      <c r="A353" s="82" t="s">
        <v>256</v>
      </c>
      <c r="B353" s="43" t="s">
        <v>17</v>
      </c>
      <c r="C353" s="43" t="s">
        <v>257</v>
      </c>
      <c r="D353" s="43"/>
      <c r="E353" s="43"/>
      <c r="F353" s="112">
        <v>2050</v>
      </c>
      <c r="G353" s="26">
        <f>G354</f>
        <v>0</v>
      </c>
      <c r="H353" s="113">
        <f t="shared" si="34"/>
        <v>2050</v>
      </c>
      <c r="I353" s="26">
        <f>I354</f>
        <v>0</v>
      </c>
      <c r="J353" s="113">
        <f t="shared" si="35"/>
        <v>2050</v>
      </c>
      <c r="L353" s="1"/>
      <c r="M353" s="1"/>
    </row>
    <row r="354" spans="1:13" ht="38.25" outlineLevel="3" x14ac:dyDescent="0.25">
      <c r="A354" s="82" t="s">
        <v>34</v>
      </c>
      <c r="B354" s="43" t="s">
        <v>17</v>
      </c>
      <c r="C354" s="43" t="s">
        <v>257</v>
      </c>
      <c r="D354" s="43" t="s">
        <v>35</v>
      </c>
      <c r="E354" s="43"/>
      <c r="F354" s="112">
        <v>2050</v>
      </c>
      <c r="G354" s="26">
        <f>G355</f>
        <v>0</v>
      </c>
      <c r="H354" s="113">
        <f t="shared" si="34"/>
        <v>2050</v>
      </c>
      <c r="I354" s="26">
        <f>I355</f>
        <v>0</v>
      </c>
      <c r="J354" s="113">
        <f t="shared" si="35"/>
        <v>2050</v>
      </c>
      <c r="L354" s="1"/>
      <c r="M354" s="1"/>
    </row>
    <row r="355" spans="1:13" ht="25.5" outlineLevel="4" x14ac:dyDescent="0.25">
      <c r="A355" s="82" t="s">
        <v>36</v>
      </c>
      <c r="B355" s="43" t="s">
        <v>17</v>
      </c>
      <c r="C355" s="43" t="s">
        <v>257</v>
      </c>
      <c r="D355" s="43" t="s">
        <v>37</v>
      </c>
      <c r="E355" s="43"/>
      <c r="F355" s="112">
        <v>2050</v>
      </c>
      <c r="G355" s="26">
        <f>G356</f>
        <v>0</v>
      </c>
      <c r="H355" s="113">
        <f t="shared" si="34"/>
        <v>2050</v>
      </c>
      <c r="I355" s="26">
        <f>I356</f>
        <v>0</v>
      </c>
      <c r="J355" s="113">
        <f t="shared" si="35"/>
        <v>2050</v>
      </c>
      <c r="L355" s="1"/>
      <c r="M355" s="1"/>
    </row>
    <row r="356" spans="1:13" outlineLevel="4" x14ac:dyDescent="0.25">
      <c r="A356" s="29" t="s">
        <v>725</v>
      </c>
      <c r="B356" s="45" t="s">
        <v>17</v>
      </c>
      <c r="C356" s="43" t="s">
        <v>257</v>
      </c>
      <c r="D356" s="59" t="s">
        <v>726</v>
      </c>
      <c r="E356" s="43"/>
      <c r="F356" s="112">
        <v>2050</v>
      </c>
      <c r="G356" s="26">
        <f>G357</f>
        <v>0</v>
      </c>
      <c r="H356" s="113">
        <f t="shared" si="34"/>
        <v>2050</v>
      </c>
      <c r="I356" s="26">
        <f>I357</f>
        <v>0</v>
      </c>
      <c r="J356" s="113">
        <f t="shared" si="35"/>
        <v>2050</v>
      </c>
      <c r="L356" s="1"/>
      <c r="M356" s="1"/>
    </row>
    <row r="357" spans="1:13" outlineLevel="6" x14ac:dyDescent="0.25">
      <c r="A357" s="82" t="s">
        <v>258</v>
      </c>
      <c r="B357" s="43" t="s">
        <v>17</v>
      </c>
      <c r="C357" s="43" t="s">
        <v>257</v>
      </c>
      <c r="D357" s="43" t="s">
        <v>259</v>
      </c>
      <c r="E357" s="43"/>
      <c r="F357" s="112">
        <v>2050</v>
      </c>
      <c r="G357" s="26">
        <f>G358</f>
        <v>0</v>
      </c>
      <c r="H357" s="113">
        <f t="shared" si="34"/>
        <v>2050</v>
      </c>
      <c r="I357" s="26">
        <f>I358</f>
        <v>0</v>
      </c>
      <c r="J357" s="113">
        <f t="shared" si="35"/>
        <v>2050</v>
      </c>
      <c r="L357" s="1"/>
      <c r="M357" s="1"/>
    </row>
    <row r="358" spans="1:13" ht="25.5" outlineLevel="7" x14ac:dyDescent="0.25">
      <c r="A358" s="83" t="s">
        <v>260</v>
      </c>
      <c r="B358" s="44" t="s">
        <v>17</v>
      </c>
      <c r="C358" s="44" t="s">
        <v>257</v>
      </c>
      <c r="D358" s="44" t="s">
        <v>259</v>
      </c>
      <c r="E358" s="44" t="s">
        <v>261</v>
      </c>
      <c r="F358" s="112">
        <v>2050</v>
      </c>
      <c r="G358" s="31"/>
      <c r="H358" s="113">
        <f t="shared" si="34"/>
        <v>2050</v>
      </c>
      <c r="I358" s="31"/>
      <c r="J358" s="113">
        <f t="shared" si="35"/>
        <v>2050</v>
      </c>
      <c r="M358" s="23">
        <f>J358+L358</f>
        <v>2050</v>
      </c>
    </row>
    <row r="359" spans="1:13" outlineLevel="2" x14ac:dyDescent="0.25">
      <c r="A359" s="82" t="s">
        <v>262</v>
      </c>
      <c r="B359" s="43" t="s">
        <v>17</v>
      </c>
      <c r="C359" s="43" t="s">
        <v>263</v>
      </c>
      <c r="D359" s="43"/>
      <c r="E359" s="43"/>
      <c r="F359" s="112">
        <v>3811</v>
      </c>
      <c r="G359" s="26">
        <f>G360+G380</f>
        <v>0</v>
      </c>
      <c r="H359" s="113">
        <f t="shared" si="34"/>
        <v>3811</v>
      </c>
      <c r="I359" s="26">
        <f>I360+I380</f>
        <v>0</v>
      </c>
      <c r="J359" s="113">
        <f t="shared" si="35"/>
        <v>3811</v>
      </c>
      <c r="L359" s="1"/>
      <c r="M359" s="1"/>
    </row>
    <row r="360" spans="1:13" ht="38.25" outlineLevel="3" x14ac:dyDescent="0.25">
      <c r="A360" s="82" t="s">
        <v>24</v>
      </c>
      <c r="B360" s="43" t="s">
        <v>17</v>
      </c>
      <c r="C360" s="43" t="s">
        <v>263</v>
      </c>
      <c r="D360" s="43" t="s">
        <v>25</v>
      </c>
      <c r="E360" s="43"/>
      <c r="F360" s="112">
        <v>2761</v>
      </c>
      <c r="G360" s="26">
        <f>G361+G365</f>
        <v>0</v>
      </c>
      <c r="H360" s="113">
        <f t="shared" si="34"/>
        <v>2761</v>
      </c>
      <c r="I360" s="26">
        <f>I361+I365</f>
        <v>0</v>
      </c>
      <c r="J360" s="113">
        <f t="shared" si="35"/>
        <v>2761</v>
      </c>
      <c r="L360" s="1"/>
      <c r="M360" s="1"/>
    </row>
    <row r="361" spans="1:13" outlineLevel="4" x14ac:dyDescent="0.25">
      <c r="A361" s="82" t="s">
        <v>26</v>
      </c>
      <c r="B361" s="43" t="s">
        <v>17</v>
      </c>
      <c r="C361" s="43" t="s">
        <v>263</v>
      </c>
      <c r="D361" s="43" t="s">
        <v>27</v>
      </c>
      <c r="E361" s="43"/>
      <c r="F361" s="112">
        <v>120</v>
      </c>
      <c r="G361" s="26">
        <f>G363</f>
        <v>0</v>
      </c>
      <c r="H361" s="113">
        <f t="shared" si="34"/>
        <v>120</v>
      </c>
      <c r="I361" s="26">
        <f>I363</f>
        <v>0</v>
      </c>
      <c r="J361" s="113">
        <f t="shared" si="35"/>
        <v>120</v>
      </c>
      <c r="L361" s="1"/>
      <c r="M361" s="1"/>
    </row>
    <row r="362" spans="1:13" ht="25.5" outlineLevel="4" x14ac:dyDescent="0.25">
      <c r="A362" s="29" t="s">
        <v>673</v>
      </c>
      <c r="B362" s="45" t="s">
        <v>17</v>
      </c>
      <c r="C362" s="43" t="s">
        <v>263</v>
      </c>
      <c r="D362" s="59" t="s">
        <v>674</v>
      </c>
      <c r="E362" s="43"/>
      <c r="F362" s="112">
        <v>120</v>
      </c>
      <c r="G362" s="26">
        <f>G363</f>
        <v>0</v>
      </c>
      <c r="H362" s="113">
        <f t="shared" si="34"/>
        <v>120</v>
      </c>
      <c r="I362" s="26">
        <f>I363</f>
        <v>0</v>
      </c>
      <c r="J362" s="113">
        <f t="shared" si="35"/>
        <v>120</v>
      </c>
      <c r="L362" s="1"/>
      <c r="M362" s="1"/>
    </row>
    <row r="363" spans="1:13" ht="25.5" outlineLevel="6" x14ac:dyDescent="0.25">
      <c r="A363" s="82" t="s">
        <v>264</v>
      </c>
      <c r="B363" s="43" t="s">
        <v>17</v>
      </c>
      <c r="C363" s="43" t="s">
        <v>263</v>
      </c>
      <c r="D363" s="43" t="s">
        <v>265</v>
      </c>
      <c r="E363" s="43"/>
      <c r="F363" s="112">
        <v>120</v>
      </c>
      <c r="G363" s="26">
        <f>G364</f>
        <v>0</v>
      </c>
      <c r="H363" s="113">
        <f t="shared" si="34"/>
        <v>120</v>
      </c>
      <c r="I363" s="26">
        <f>I364</f>
        <v>0</v>
      </c>
      <c r="J363" s="113">
        <f t="shared" si="35"/>
        <v>120</v>
      </c>
      <c r="L363" s="1"/>
      <c r="M363" s="1"/>
    </row>
    <row r="364" spans="1:13" outlineLevel="7" x14ac:dyDescent="0.25">
      <c r="A364" s="83" t="s">
        <v>44</v>
      </c>
      <c r="B364" s="44" t="s">
        <v>17</v>
      </c>
      <c r="C364" s="44" t="s">
        <v>263</v>
      </c>
      <c r="D364" s="44" t="s">
        <v>265</v>
      </c>
      <c r="E364" s="44" t="s">
        <v>45</v>
      </c>
      <c r="F364" s="112">
        <v>120</v>
      </c>
      <c r="G364" s="31"/>
      <c r="H364" s="113">
        <f t="shared" si="34"/>
        <v>120</v>
      </c>
      <c r="I364" s="31"/>
      <c r="J364" s="113">
        <f t="shared" si="35"/>
        <v>120</v>
      </c>
      <c r="M364" s="23">
        <f>J364+L364</f>
        <v>120</v>
      </c>
    </row>
    <row r="365" spans="1:13" ht="25.5" outlineLevel="4" x14ac:dyDescent="0.25">
      <c r="A365" s="82" t="s">
        <v>30</v>
      </c>
      <c r="B365" s="43" t="s">
        <v>17</v>
      </c>
      <c r="C365" s="43" t="s">
        <v>263</v>
      </c>
      <c r="D365" s="43" t="s">
        <v>31</v>
      </c>
      <c r="E365" s="43"/>
      <c r="F365" s="112">
        <v>2641</v>
      </c>
      <c r="G365" s="26">
        <f>G366+G369+G372+G375</f>
        <v>0</v>
      </c>
      <c r="H365" s="113">
        <f t="shared" si="34"/>
        <v>2641</v>
      </c>
      <c r="I365" s="26">
        <f>I366+I369+I372+I375</f>
        <v>0</v>
      </c>
      <c r="J365" s="113">
        <f t="shared" si="35"/>
        <v>2641</v>
      </c>
      <c r="L365" s="1"/>
      <c r="M365" s="1"/>
    </row>
    <row r="366" spans="1:13" ht="25.5" outlineLevel="4" x14ac:dyDescent="0.25">
      <c r="A366" s="29" t="s">
        <v>727</v>
      </c>
      <c r="B366" s="45" t="s">
        <v>17</v>
      </c>
      <c r="C366" s="43" t="s">
        <v>263</v>
      </c>
      <c r="D366" s="59" t="s">
        <v>728</v>
      </c>
      <c r="E366" s="43"/>
      <c r="F366" s="112">
        <v>590</v>
      </c>
      <c r="G366" s="26">
        <f>G367</f>
        <v>0</v>
      </c>
      <c r="H366" s="113">
        <f t="shared" si="34"/>
        <v>590</v>
      </c>
      <c r="I366" s="26">
        <f>I367</f>
        <v>0</v>
      </c>
      <c r="J366" s="113">
        <f t="shared" si="35"/>
        <v>590</v>
      </c>
      <c r="L366" s="1"/>
      <c r="M366" s="1"/>
    </row>
    <row r="367" spans="1:13" ht="25.5" outlineLevel="6" x14ac:dyDescent="0.25">
      <c r="A367" s="82" t="s">
        <v>266</v>
      </c>
      <c r="B367" s="43" t="s">
        <v>17</v>
      </c>
      <c r="C367" s="43" t="s">
        <v>263</v>
      </c>
      <c r="D367" s="43" t="s">
        <v>267</v>
      </c>
      <c r="E367" s="43"/>
      <c r="F367" s="112">
        <v>590</v>
      </c>
      <c r="G367" s="26">
        <f>G368</f>
        <v>0</v>
      </c>
      <c r="H367" s="113">
        <f t="shared" si="34"/>
        <v>590</v>
      </c>
      <c r="I367" s="26">
        <f>I368</f>
        <v>0</v>
      </c>
      <c r="J367" s="113">
        <f t="shared" si="35"/>
        <v>590</v>
      </c>
      <c r="L367" s="1"/>
      <c r="M367" s="1"/>
    </row>
    <row r="368" spans="1:13" outlineLevel="7" x14ac:dyDescent="0.25">
      <c r="A368" s="83" t="s">
        <v>44</v>
      </c>
      <c r="B368" s="44" t="s">
        <v>17</v>
      </c>
      <c r="C368" s="44" t="s">
        <v>263</v>
      </c>
      <c r="D368" s="44" t="s">
        <v>267</v>
      </c>
      <c r="E368" s="44" t="s">
        <v>45</v>
      </c>
      <c r="F368" s="112">
        <v>590</v>
      </c>
      <c r="G368" s="31"/>
      <c r="H368" s="113">
        <f t="shared" si="34"/>
        <v>590</v>
      </c>
      <c r="I368" s="31"/>
      <c r="J368" s="113">
        <f t="shared" si="35"/>
        <v>590</v>
      </c>
      <c r="M368" s="23">
        <f>J368+L368</f>
        <v>590</v>
      </c>
    </row>
    <row r="369" spans="1:13" outlineLevel="7" x14ac:dyDescent="0.25">
      <c r="A369" s="29" t="s">
        <v>729</v>
      </c>
      <c r="B369" s="45" t="s">
        <v>17</v>
      </c>
      <c r="C369" s="43" t="s">
        <v>263</v>
      </c>
      <c r="D369" s="59" t="s">
        <v>730</v>
      </c>
      <c r="E369" s="44"/>
      <c r="F369" s="112">
        <v>1500</v>
      </c>
      <c r="G369" s="26">
        <f>G370</f>
        <v>0</v>
      </c>
      <c r="H369" s="113">
        <f t="shared" si="34"/>
        <v>1500</v>
      </c>
      <c r="I369" s="26">
        <f>I370</f>
        <v>0</v>
      </c>
      <c r="J369" s="113">
        <f t="shared" si="35"/>
        <v>1500</v>
      </c>
      <c r="L369" s="1"/>
      <c r="M369" s="1"/>
    </row>
    <row r="370" spans="1:13" ht="25.5" outlineLevel="6" x14ac:dyDescent="0.25">
      <c r="A370" s="82" t="s">
        <v>268</v>
      </c>
      <c r="B370" s="43" t="s">
        <v>17</v>
      </c>
      <c r="C370" s="43" t="s">
        <v>263</v>
      </c>
      <c r="D370" s="43" t="s">
        <v>269</v>
      </c>
      <c r="E370" s="43"/>
      <c r="F370" s="112">
        <v>1500</v>
      </c>
      <c r="G370" s="26">
        <f>G371</f>
        <v>0</v>
      </c>
      <c r="H370" s="113">
        <f t="shared" si="34"/>
        <v>1500</v>
      </c>
      <c r="I370" s="26">
        <f>I371</f>
        <v>0</v>
      </c>
      <c r="J370" s="113">
        <f t="shared" si="35"/>
        <v>1500</v>
      </c>
      <c r="L370" s="1"/>
      <c r="M370" s="1"/>
    </row>
    <row r="371" spans="1:13" ht="38.25" outlineLevel="7" x14ac:dyDescent="0.25">
      <c r="A371" s="83" t="s">
        <v>270</v>
      </c>
      <c r="B371" s="44" t="s">
        <v>17</v>
      </c>
      <c r="C371" s="44" t="s">
        <v>263</v>
      </c>
      <c r="D371" s="44" t="s">
        <v>269</v>
      </c>
      <c r="E371" s="44" t="s">
        <v>271</v>
      </c>
      <c r="F371" s="112">
        <v>1500</v>
      </c>
      <c r="G371" s="31"/>
      <c r="H371" s="113">
        <f t="shared" si="34"/>
        <v>1500</v>
      </c>
      <c r="I371" s="31"/>
      <c r="J371" s="113">
        <f t="shared" si="35"/>
        <v>1500</v>
      </c>
      <c r="M371" s="23">
        <f>J371+L371</f>
        <v>1500</v>
      </c>
    </row>
    <row r="372" spans="1:13" ht="25.5" outlineLevel="7" x14ac:dyDescent="0.25">
      <c r="A372" s="29" t="s">
        <v>731</v>
      </c>
      <c r="B372" s="45" t="s">
        <v>17</v>
      </c>
      <c r="C372" s="43" t="s">
        <v>263</v>
      </c>
      <c r="D372" s="59" t="s">
        <v>732</v>
      </c>
      <c r="E372" s="44"/>
      <c r="F372" s="112">
        <v>115</v>
      </c>
      <c r="G372" s="26">
        <f>G373</f>
        <v>0</v>
      </c>
      <c r="H372" s="113">
        <f t="shared" si="34"/>
        <v>115</v>
      </c>
      <c r="I372" s="26">
        <f>I373</f>
        <v>0</v>
      </c>
      <c r="J372" s="113">
        <f t="shared" si="35"/>
        <v>115</v>
      </c>
      <c r="L372" s="1"/>
      <c r="M372" s="1"/>
    </row>
    <row r="373" spans="1:13" ht="25.5" outlineLevel="6" x14ac:dyDescent="0.25">
      <c r="A373" s="82" t="s">
        <v>272</v>
      </c>
      <c r="B373" s="43" t="s">
        <v>17</v>
      </c>
      <c r="C373" s="43" t="s">
        <v>263</v>
      </c>
      <c r="D373" s="43" t="s">
        <v>273</v>
      </c>
      <c r="E373" s="43"/>
      <c r="F373" s="112">
        <v>115</v>
      </c>
      <c r="G373" s="26">
        <f>G374</f>
        <v>0</v>
      </c>
      <c r="H373" s="113">
        <f t="shared" si="34"/>
        <v>115</v>
      </c>
      <c r="I373" s="26">
        <f>I374</f>
        <v>0</v>
      </c>
      <c r="J373" s="113">
        <f t="shared" si="35"/>
        <v>115</v>
      </c>
      <c r="L373" s="1"/>
      <c r="M373" s="1"/>
    </row>
    <row r="374" spans="1:13" outlineLevel="7" x14ac:dyDescent="0.25">
      <c r="A374" s="83" t="s">
        <v>44</v>
      </c>
      <c r="B374" s="44" t="s">
        <v>17</v>
      </c>
      <c r="C374" s="44" t="s">
        <v>263</v>
      </c>
      <c r="D374" s="44" t="s">
        <v>273</v>
      </c>
      <c r="E374" s="44" t="s">
        <v>45</v>
      </c>
      <c r="F374" s="112">
        <v>115</v>
      </c>
      <c r="G374" s="31"/>
      <c r="H374" s="113">
        <f t="shared" si="34"/>
        <v>115</v>
      </c>
      <c r="I374" s="31"/>
      <c r="J374" s="113">
        <f t="shared" si="35"/>
        <v>115</v>
      </c>
      <c r="M374" s="23">
        <f>J374+L374</f>
        <v>115</v>
      </c>
    </row>
    <row r="375" spans="1:13" ht="25.5" outlineLevel="7" x14ac:dyDescent="0.25">
      <c r="A375" s="29" t="s">
        <v>675</v>
      </c>
      <c r="B375" s="45" t="s">
        <v>17</v>
      </c>
      <c r="C375" s="43" t="s">
        <v>263</v>
      </c>
      <c r="D375" s="59" t="s">
        <v>676</v>
      </c>
      <c r="E375" s="44"/>
      <c r="F375" s="112">
        <v>436</v>
      </c>
      <c r="G375" s="26">
        <f>G376+G378</f>
        <v>0</v>
      </c>
      <c r="H375" s="113">
        <f t="shared" si="34"/>
        <v>436</v>
      </c>
      <c r="I375" s="26">
        <f>I376+I378</f>
        <v>0</v>
      </c>
      <c r="J375" s="113">
        <f t="shared" si="35"/>
        <v>436</v>
      </c>
      <c r="L375" s="1"/>
      <c r="M375" s="1"/>
    </row>
    <row r="376" spans="1:13" ht="25.5" outlineLevel="6" x14ac:dyDescent="0.25">
      <c r="A376" s="82" t="s">
        <v>272</v>
      </c>
      <c r="B376" s="43" t="s">
        <v>17</v>
      </c>
      <c r="C376" s="43" t="s">
        <v>263</v>
      </c>
      <c r="D376" s="43" t="s">
        <v>274</v>
      </c>
      <c r="E376" s="43"/>
      <c r="F376" s="112">
        <v>400</v>
      </c>
      <c r="G376" s="26">
        <f>G377</f>
        <v>0</v>
      </c>
      <c r="H376" s="113">
        <f t="shared" si="34"/>
        <v>400</v>
      </c>
      <c r="I376" s="26">
        <f>I377</f>
        <v>0</v>
      </c>
      <c r="J376" s="113">
        <f t="shared" si="35"/>
        <v>400</v>
      </c>
      <c r="L376" s="1"/>
      <c r="M376" s="1"/>
    </row>
    <row r="377" spans="1:13" outlineLevel="7" x14ac:dyDescent="0.25">
      <c r="A377" s="83" t="s">
        <v>275</v>
      </c>
      <c r="B377" s="44" t="s">
        <v>17</v>
      </c>
      <c r="C377" s="44" t="s">
        <v>263</v>
      </c>
      <c r="D377" s="44" t="s">
        <v>274</v>
      </c>
      <c r="E377" s="44" t="s">
        <v>276</v>
      </c>
      <c r="F377" s="112">
        <v>400</v>
      </c>
      <c r="G377" s="31"/>
      <c r="H377" s="113">
        <f t="shared" ref="H377:H396" si="36">F377+G377</f>
        <v>400</v>
      </c>
      <c r="I377" s="31"/>
      <c r="J377" s="113">
        <f t="shared" si="35"/>
        <v>400</v>
      </c>
      <c r="M377" s="23">
        <f>J377+L377</f>
        <v>400</v>
      </c>
    </row>
    <row r="378" spans="1:13" ht="25.5" outlineLevel="6" x14ac:dyDescent="0.25">
      <c r="A378" s="82" t="s">
        <v>277</v>
      </c>
      <c r="B378" s="43" t="s">
        <v>17</v>
      </c>
      <c r="C378" s="43" t="s">
        <v>263</v>
      </c>
      <c r="D378" s="43" t="s">
        <v>278</v>
      </c>
      <c r="E378" s="43"/>
      <c r="F378" s="112">
        <v>36</v>
      </c>
      <c r="G378" s="26">
        <f>G379</f>
        <v>0</v>
      </c>
      <c r="H378" s="113">
        <f t="shared" si="36"/>
        <v>36</v>
      </c>
      <c r="I378" s="26">
        <f>I379</f>
        <v>0</v>
      </c>
      <c r="J378" s="113">
        <f t="shared" ref="J378:J396" si="37">H378+I378</f>
        <v>36</v>
      </c>
      <c r="L378" s="1"/>
      <c r="M378" s="1"/>
    </row>
    <row r="379" spans="1:13" outlineLevel="7" x14ac:dyDescent="0.25">
      <c r="A379" s="83" t="s">
        <v>275</v>
      </c>
      <c r="B379" s="44" t="s">
        <v>17</v>
      </c>
      <c r="C379" s="44" t="s">
        <v>263</v>
      </c>
      <c r="D379" s="44" t="s">
        <v>278</v>
      </c>
      <c r="E379" s="44" t="s">
        <v>276</v>
      </c>
      <c r="F379" s="112">
        <v>36</v>
      </c>
      <c r="G379" s="31"/>
      <c r="H379" s="113">
        <f t="shared" si="36"/>
        <v>36</v>
      </c>
      <c r="I379" s="31"/>
      <c r="J379" s="113">
        <f t="shared" si="37"/>
        <v>36</v>
      </c>
      <c r="M379" s="23">
        <f>J379+L379</f>
        <v>36</v>
      </c>
    </row>
    <row r="380" spans="1:13" ht="38.25" outlineLevel="3" x14ac:dyDescent="0.25">
      <c r="A380" s="82" t="s">
        <v>34</v>
      </c>
      <c r="B380" s="43" t="s">
        <v>17</v>
      </c>
      <c r="C380" s="43" t="s">
        <v>263</v>
      </c>
      <c r="D380" s="43" t="s">
        <v>35</v>
      </c>
      <c r="E380" s="43"/>
      <c r="F380" s="112">
        <v>1050</v>
      </c>
      <c r="G380" s="26">
        <f>G381</f>
        <v>0</v>
      </c>
      <c r="H380" s="113">
        <f t="shared" si="36"/>
        <v>1050</v>
      </c>
      <c r="I380" s="26">
        <f>I381</f>
        <v>0</v>
      </c>
      <c r="J380" s="113">
        <f t="shared" si="37"/>
        <v>1050</v>
      </c>
      <c r="L380" s="1"/>
      <c r="M380" s="1"/>
    </row>
    <row r="381" spans="1:13" ht="25.5" outlineLevel="4" x14ac:dyDescent="0.25">
      <c r="A381" s="82" t="s">
        <v>36</v>
      </c>
      <c r="B381" s="43" t="s">
        <v>17</v>
      </c>
      <c r="C381" s="43" t="s">
        <v>263</v>
      </c>
      <c r="D381" s="43" t="s">
        <v>37</v>
      </c>
      <c r="E381" s="43"/>
      <c r="F381" s="112">
        <v>1050</v>
      </c>
      <c r="G381" s="26">
        <f>G382</f>
        <v>0</v>
      </c>
      <c r="H381" s="113">
        <f t="shared" si="36"/>
        <v>1050</v>
      </c>
      <c r="I381" s="26">
        <f>I382</f>
        <v>0</v>
      </c>
      <c r="J381" s="113">
        <f t="shared" si="37"/>
        <v>1050</v>
      </c>
      <c r="L381" s="1"/>
      <c r="M381" s="1"/>
    </row>
    <row r="382" spans="1:13" outlineLevel="4" x14ac:dyDescent="0.25">
      <c r="A382" s="29" t="s">
        <v>725</v>
      </c>
      <c r="B382" s="45" t="s">
        <v>17</v>
      </c>
      <c r="C382" s="43" t="s">
        <v>263</v>
      </c>
      <c r="D382" s="59" t="s">
        <v>726</v>
      </c>
      <c r="E382" s="43"/>
      <c r="F382" s="112">
        <v>1050</v>
      </c>
      <c r="G382" s="26">
        <f>G383</f>
        <v>0</v>
      </c>
      <c r="H382" s="113">
        <f t="shared" si="36"/>
        <v>1050</v>
      </c>
      <c r="I382" s="26">
        <f>I383</f>
        <v>0</v>
      </c>
      <c r="J382" s="113">
        <f t="shared" si="37"/>
        <v>1050</v>
      </c>
      <c r="L382" s="1"/>
      <c r="M382" s="1"/>
    </row>
    <row r="383" spans="1:13" ht="25.5" outlineLevel="6" x14ac:dyDescent="0.25">
      <c r="A383" s="82" t="s">
        <v>279</v>
      </c>
      <c r="B383" s="43" t="s">
        <v>17</v>
      </c>
      <c r="C383" s="43" t="s">
        <v>263</v>
      </c>
      <c r="D383" s="43" t="s">
        <v>280</v>
      </c>
      <c r="E383" s="43"/>
      <c r="F383" s="112">
        <v>1050</v>
      </c>
      <c r="G383" s="26">
        <f>G384</f>
        <v>0</v>
      </c>
      <c r="H383" s="113">
        <f t="shared" si="36"/>
        <v>1050</v>
      </c>
      <c r="I383" s="26">
        <f>I384</f>
        <v>0</v>
      </c>
      <c r="J383" s="113">
        <f t="shared" si="37"/>
        <v>1050</v>
      </c>
      <c r="L383" s="1"/>
      <c r="M383" s="1"/>
    </row>
    <row r="384" spans="1:13" ht="25.5" outlineLevel="7" x14ac:dyDescent="0.25">
      <c r="A384" s="83" t="s">
        <v>260</v>
      </c>
      <c r="B384" s="44" t="s">
        <v>17</v>
      </c>
      <c r="C384" s="44" t="s">
        <v>263</v>
      </c>
      <c r="D384" s="44" t="s">
        <v>280</v>
      </c>
      <c r="E384" s="44" t="s">
        <v>261</v>
      </c>
      <c r="F384" s="112">
        <v>1050</v>
      </c>
      <c r="G384" s="31"/>
      <c r="H384" s="113">
        <f t="shared" si="36"/>
        <v>1050</v>
      </c>
      <c r="I384" s="31"/>
      <c r="J384" s="113">
        <f t="shared" si="37"/>
        <v>1050</v>
      </c>
      <c r="M384" s="23">
        <f>J384+L384</f>
        <v>1050</v>
      </c>
    </row>
    <row r="385" spans="1:13" outlineLevel="2" x14ac:dyDescent="0.25">
      <c r="A385" s="82" t="s">
        <v>281</v>
      </c>
      <c r="B385" s="43" t="s">
        <v>17</v>
      </c>
      <c r="C385" s="43" t="s">
        <v>282</v>
      </c>
      <c r="D385" s="43"/>
      <c r="E385" s="43"/>
      <c r="F385" s="112">
        <v>128.53</v>
      </c>
      <c r="G385" s="26">
        <f>G386</f>
        <v>0</v>
      </c>
      <c r="H385" s="113">
        <f t="shared" si="36"/>
        <v>128.53</v>
      </c>
      <c r="I385" s="26">
        <f>I386</f>
        <v>0</v>
      </c>
      <c r="J385" s="113">
        <f t="shared" si="37"/>
        <v>128.53</v>
      </c>
      <c r="L385" s="1"/>
      <c r="M385" s="1"/>
    </row>
    <row r="386" spans="1:13" ht="38.25" outlineLevel="3" x14ac:dyDescent="0.25">
      <c r="A386" s="82" t="s">
        <v>24</v>
      </c>
      <c r="B386" s="43" t="s">
        <v>17</v>
      </c>
      <c r="C386" s="43" t="s">
        <v>282</v>
      </c>
      <c r="D386" s="43" t="s">
        <v>25</v>
      </c>
      <c r="E386" s="43"/>
      <c r="F386" s="112">
        <v>128.53</v>
      </c>
      <c r="G386" s="26">
        <f>G387</f>
        <v>0</v>
      </c>
      <c r="H386" s="113">
        <f t="shared" si="36"/>
        <v>128.53</v>
      </c>
      <c r="I386" s="26">
        <f>I387</f>
        <v>0</v>
      </c>
      <c r="J386" s="113">
        <f t="shared" si="37"/>
        <v>128.53</v>
      </c>
      <c r="L386" s="1"/>
      <c r="M386" s="1"/>
    </row>
    <row r="387" spans="1:13" ht="25.5" outlineLevel="4" x14ac:dyDescent="0.25">
      <c r="A387" s="82" t="s">
        <v>30</v>
      </c>
      <c r="B387" s="43" t="s">
        <v>17</v>
      </c>
      <c r="C387" s="43" t="s">
        <v>282</v>
      </c>
      <c r="D387" s="43" t="s">
        <v>31</v>
      </c>
      <c r="E387" s="43"/>
      <c r="F387" s="112">
        <v>128.53</v>
      </c>
      <c r="G387" s="26">
        <f>G388</f>
        <v>0</v>
      </c>
      <c r="H387" s="113">
        <f t="shared" si="36"/>
        <v>128.53</v>
      </c>
      <c r="I387" s="26">
        <f>I388</f>
        <v>0</v>
      </c>
      <c r="J387" s="113">
        <f t="shared" si="37"/>
        <v>128.53</v>
      </c>
      <c r="L387" s="1"/>
      <c r="M387" s="1"/>
    </row>
    <row r="388" spans="1:13" ht="25.5" outlineLevel="4" x14ac:dyDescent="0.25">
      <c r="A388" s="29" t="s">
        <v>675</v>
      </c>
      <c r="B388" s="45" t="s">
        <v>17</v>
      </c>
      <c r="C388" s="43" t="s">
        <v>282</v>
      </c>
      <c r="D388" s="59" t="s">
        <v>676</v>
      </c>
      <c r="E388" s="43"/>
      <c r="F388" s="112">
        <v>128.53</v>
      </c>
      <c r="G388" s="26">
        <f>G389</f>
        <v>0</v>
      </c>
      <c r="H388" s="113">
        <f t="shared" si="36"/>
        <v>128.53</v>
      </c>
      <c r="I388" s="26">
        <f>I389</f>
        <v>0</v>
      </c>
      <c r="J388" s="113">
        <f t="shared" si="37"/>
        <v>128.53</v>
      </c>
      <c r="L388" s="1"/>
      <c r="M388" s="1"/>
    </row>
    <row r="389" spans="1:13" ht="63.75" outlineLevel="6" x14ac:dyDescent="0.25">
      <c r="A389" s="82" t="s">
        <v>283</v>
      </c>
      <c r="B389" s="43" t="s">
        <v>17</v>
      </c>
      <c r="C389" s="43" t="s">
        <v>282</v>
      </c>
      <c r="D389" s="43" t="s">
        <v>284</v>
      </c>
      <c r="E389" s="43"/>
      <c r="F389" s="112">
        <v>128.53</v>
      </c>
      <c r="G389" s="26">
        <f>G390</f>
        <v>0</v>
      </c>
      <c r="H389" s="113">
        <f t="shared" si="36"/>
        <v>128.53</v>
      </c>
      <c r="I389" s="26">
        <f>I390</f>
        <v>0</v>
      </c>
      <c r="J389" s="113">
        <f t="shared" si="37"/>
        <v>128.53</v>
      </c>
      <c r="L389" s="1"/>
      <c r="M389" s="1"/>
    </row>
    <row r="390" spans="1:13" outlineLevel="7" x14ac:dyDescent="0.25">
      <c r="A390" s="83" t="s">
        <v>44</v>
      </c>
      <c r="B390" s="44" t="s">
        <v>17</v>
      </c>
      <c r="C390" s="44" t="s">
        <v>282</v>
      </c>
      <c r="D390" s="44" t="s">
        <v>284</v>
      </c>
      <c r="E390" s="44" t="s">
        <v>45</v>
      </c>
      <c r="F390" s="112">
        <v>128.53</v>
      </c>
      <c r="G390" s="31"/>
      <c r="H390" s="113">
        <f t="shared" si="36"/>
        <v>128.53</v>
      </c>
      <c r="I390" s="31"/>
      <c r="J390" s="113">
        <f t="shared" si="37"/>
        <v>128.53</v>
      </c>
      <c r="M390" s="23">
        <f>J390+L390</f>
        <v>128.53</v>
      </c>
    </row>
    <row r="391" spans="1:13" outlineLevel="1" x14ac:dyDescent="0.25">
      <c r="A391" s="82" t="s">
        <v>285</v>
      </c>
      <c r="B391" s="43" t="s">
        <v>17</v>
      </c>
      <c r="C391" s="43" t="s">
        <v>286</v>
      </c>
      <c r="D391" s="43"/>
      <c r="E391" s="43"/>
      <c r="F391" s="112">
        <v>15000</v>
      </c>
      <c r="G391" s="26">
        <f>G392</f>
        <v>0</v>
      </c>
      <c r="H391" s="113">
        <f t="shared" si="36"/>
        <v>15000</v>
      </c>
      <c r="I391" s="26">
        <f>I392</f>
        <v>0</v>
      </c>
      <c r="J391" s="113">
        <f t="shared" si="37"/>
        <v>15000</v>
      </c>
      <c r="L391" s="1"/>
      <c r="M391" s="1"/>
    </row>
    <row r="392" spans="1:13" outlineLevel="2" x14ac:dyDescent="0.25">
      <c r="A392" s="82" t="s">
        <v>287</v>
      </c>
      <c r="B392" s="43" t="s">
        <v>17</v>
      </c>
      <c r="C392" s="43" t="s">
        <v>288</v>
      </c>
      <c r="D392" s="43"/>
      <c r="E392" s="43"/>
      <c r="F392" s="112">
        <v>15000</v>
      </c>
      <c r="G392" s="26">
        <f>G393</f>
        <v>0</v>
      </c>
      <c r="H392" s="113">
        <f t="shared" si="36"/>
        <v>15000</v>
      </c>
      <c r="I392" s="26">
        <f>I393</f>
        <v>0</v>
      </c>
      <c r="J392" s="113">
        <f t="shared" si="37"/>
        <v>15000</v>
      </c>
      <c r="L392" s="1"/>
      <c r="M392" s="1"/>
    </row>
    <row r="393" spans="1:13" ht="25.5" outlineLevel="3" x14ac:dyDescent="0.25">
      <c r="A393" s="82" t="s">
        <v>289</v>
      </c>
      <c r="B393" s="43" t="s">
        <v>17</v>
      </c>
      <c r="C393" s="43" t="s">
        <v>288</v>
      </c>
      <c r="D393" s="43" t="s">
        <v>290</v>
      </c>
      <c r="E393" s="43"/>
      <c r="F393" s="112">
        <v>15000</v>
      </c>
      <c r="G393" s="26">
        <f>G394</f>
        <v>0</v>
      </c>
      <c r="H393" s="113">
        <f t="shared" si="36"/>
        <v>15000</v>
      </c>
      <c r="I393" s="26">
        <f>I394</f>
        <v>0</v>
      </c>
      <c r="J393" s="113">
        <f t="shared" si="37"/>
        <v>15000</v>
      </c>
      <c r="L393" s="1"/>
      <c r="M393" s="1"/>
    </row>
    <row r="394" spans="1:13" ht="25.5" outlineLevel="3" x14ac:dyDescent="0.25">
      <c r="A394" s="29" t="s">
        <v>733</v>
      </c>
      <c r="B394" s="45" t="s">
        <v>17</v>
      </c>
      <c r="C394" s="43" t="s">
        <v>288</v>
      </c>
      <c r="D394" s="59" t="s">
        <v>734</v>
      </c>
      <c r="E394" s="43"/>
      <c r="F394" s="112">
        <v>15000</v>
      </c>
      <c r="G394" s="26">
        <f>G395</f>
        <v>0</v>
      </c>
      <c r="H394" s="113">
        <f t="shared" si="36"/>
        <v>15000</v>
      </c>
      <c r="I394" s="26">
        <f>I395</f>
        <v>0</v>
      </c>
      <c r="J394" s="113">
        <f t="shared" si="37"/>
        <v>15000</v>
      </c>
      <c r="L394" s="1"/>
      <c r="M394" s="1"/>
    </row>
    <row r="395" spans="1:13" ht="25.5" outlineLevel="6" x14ac:dyDescent="0.25">
      <c r="A395" s="82" t="s">
        <v>291</v>
      </c>
      <c r="B395" s="43" t="s">
        <v>17</v>
      </c>
      <c r="C395" s="43" t="s">
        <v>288</v>
      </c>
      <c r="D395" s="43" t="s">
        <v>292</v>
      </c>
      <c r="E395" s="43"/>
      <c r="F395" s="112">
        <v>15000</v>
      </c>
      <c r="G395" s="26">
        <f>G396</f>
        <v>0</v>
      </c>
      <c r="H395" s="113">
        <f t="shared" si="36"/>
        <v>15000</v>
      </c>
      <c r="I395" s="26">
        <f>I396</f>
        <v>0</v>
      </c>
      <c r="J395" s="113">
        <f t="shared" si="37"/>
        <v>15000</v>
      </c>
      <c r="L395" s="1"/>
      <c r="M395" s="1"/>
    </row>
    <row r="396" spans="1:13" outlineLevel="7" x14ac:dyDescent="0.25">
      <c r="A396" s="83" t="s">
        <v>44</v>
      </c>
      <c r="B396" s="44" t="s">
        <v>17</v>
      </c>
      <c r="C396" s="44" t="s">
        <v>288</v>
      </c>
      <c r="D396" s="44" t="s">
        <v>292</v>
      </c>
      <c r="E396" s="44" t="s">
        <v>45</v>
      </c>
      <c r="F396" s="112">
        <v>15000</v>
      </c>
      <c r="G396" s="31"/>
      <c r="H396" s="113">
        <f t="shared" si="36"/>
        <v>15000</v>
      </c>
      <c r="I396" s="31"/>
      <c r="J396" s="113">
        <f t="shared" si="37"/>
        <v>15000</v>
      </c>
      <c r="M396" s="23">
        <f>J396+L396</f>
        <v>15000</v>
      </c>
    </row>
    <row r="397" spans="1:13" ht="38.25" x14ac:dyDescent="0.25">
      <c r="A397" s="81" t="s">
        <v>539</v>
      </c>
      <c r="B397" s="42" t="s">
        <v>293</v>
      </c>
      <c r="C397" s="42"/>
      <c r="D397" s="42"/>
      <c r="E397" s="42"/>
      <c r="F397" s="110">
        <v>481913.45244000002</v>
      </c>
      <c r="G397" s="111">
        <f>G398+G445+G482+G501+G507</f>
        <v>868385.5</v>
      </c>
      <c r="H397" s="111">
        <f>F397+G397</f>
        <v>1350298.9524400001</v>
      </c>
      <c r="I397" s="111">
        <f>I398+I445+I482+I501+I507</f>
        <v>31848.5</v>
      </c>
      <c r="J397" s="111">
        <f>H397+I397</f>
        <v>1382147.4524400001</v>
      </c>
      <c r="L397" s="1"/>
      <c r="M397" s="1"/>
    </row>
    <row r="398" spans="1:13" outlineLevel="1" x14ac:dyDescent="0.25">
      <c r="A398" s="82" t="s">
        <v>139</v>
      </c>
      <c r="B398" s="43" t="s">
        <v>293</v>
      </c>
      <c r="C398" s="43" t="s">
        <v>140</v>
      </c>
      <c r="D398" s="43"/>
      <c r="E398" s="43"/>
      <c r="F398" s="112">
        <v>442560.67499999999</v>
      </c>
      <c r="G398" s="26">
        <f>G399+G418</f>
        <v>778.69999999999982</v>
      </c>
      <c r="H398" s="113">
        <f t="shared" ref="H398:H508" si="38">F398+G398</f>
        <v>443339.375</v>
      </c>
      <c r="I398" s="26">
        <f>I399+I418</f>
        <v>0</v>
      </c>
      <c r="J398" s="113">
        <f t="shared" ref="J398:J461" si="39">H398+I398</f>
        <v>443339.375</v>
      </c>
      <c r="L398" s="1"/>
      <c r="M398" s="1"/>
    </row>
    <row r="399" spans="1:13" outlineLevel="2" x14ac:dyDescent="0.25">
      <c r="A399" s="82" t="s">
        <v>147</v>
      </c>
      <c r="B399" s="43" t="s">
        <v>293</v>
      </c>
      <c r="C399" s="43" t="s">
        <v>148</v>
      </c>
      <c r="D399" s="43"/>
      <c r="E399" s="43"/>
      <c r="F399" s="112">
        <v>416911.1</v>
      </c>
      <c r="G399" s="26">
        <f>G400</f>
        <v>778.69999999999982</v>
      </c>
      <c r="H399" s="113">
        <f t="shared" si="38"/>
        <v>417689.8</v>
      </c>
      <c r="I399" s="26">
        <f>I400</f>
        <v>0</v>
      </c>
      <c r="J399" s="113">
        <f t="shared" si="39"/>
        <v>417689.8</v>
      </c>
      <c r="L399" s="1"/>
      <c r="M399" s="1"/>
    </row>
    <row r="400" spans="1:13" ht="25.5" outlineLevel="3" x14ac:dyDescent="0.25">
      <c r="A400" s="82" t="s">
        <v>78</v>
      </c>
      <c r="B400" s="43" t="s">
        <v>293</v>
      </c>
      <c r="C400" s="43" t="s">
        <v>148</v>
      </c>
      <c r="D400" s="43" t="s">
        <v>79</v>
      </c>
      <c r="E400" s="43"/>
      <c r="F400" s="112">
        <v>416911.1</v>
      </c>
      <c r="G400" s="26">
        <f>G401</f>
        <v>778.69999999999982</v>
      </c>
      <c r="H400" s="113">
        <f t="shared" si="38"/>
        <v>417689.8</v>
      </c>
      <c r="I400" s="26">
        <f>I401</f>
        <v>0</v>
      </c>
      <c r="J400" s="113">
        <f t="shared" si="39"/>
        <v>417689.8</v>
      </c>
      <c r="L400" s="1"/>
      <c r="M400" s="1"/>
    </row>
    <row r="401" spans="1:13" ht="25.5" outlineLevel="4" x14ac:dyDescent="0.25">
      <c r="A401" s="82" t="s">
        <v>149</v>
      </c>
      <c r="B401" s="43" t="s">
        <v>293</v>
      </c>
      <c r="C401" s="43" t="s">
        <v>148</v>
      </c>
      <c r="D401" s="43" t="s">
        <v>150</v>
      </c>
      <c r="E401" s="43"/>
      <c r="F401" s="112">
        <v>416911.1</v>
      </c>
      <c r="G401" s="26">
        <f>G402+G413+G415</f>
        <v>778.69999999999982</v>
      </c>
      <c r="H401" s="113">
        <f t="shared" si="38"/>
        <v>417689.8</v>
      </c>
      <c r="I401" s="26">
        <f>I402+I413+I415</f>
        <v>0</v>
      </c>
      <c r="J401" s="113">
        <f t="shared" si="39"/>
        <v>417689.8</v>
      </c>
      <c r="L401" s="1"/>
      <c r="M401" s="1"/>
    </row>
    <row r="402" spans="1:13" ht="25.5" outlineLevel="4" x14ac:dyDescent="0.25">
      <c r="A402" s="29" t="s">
        <v>699</v>
      </c>
      <c r="B402" s="45" t="s">
        <v>293</v>
      </c>
      <c r="C402" s="43" t="s">
        <v>148</v>
      </c>
      <c r="D402" s="59" t="s">
        <v>700</v>
      </c>
      <c r="E402" s="43"/>
      <c r="F402" s="112">
        <v>196911.1</v>
      </c>
      <c r="G402" s="26">
        <f>G403+G405+G407+G409+G411</f>
        <v>-1440.3000000000002</v>
      </c>
      <c r="H402" s="113">
        <f t="shared" si="38"/>
        <v>195470.80000000002</v>
      </c>
      <c r="I402" s="26">
        <f>I403+I405+I407+I409+I411</f>
        <v>0</v>
      </c>
      <c r="J402" s="113">
        <f t="shared" si="39"/>
        <v>195470.80000000002</v>
      </c>
      <c r="L402" s="1"/>
      <c r="M402" s="1"/>
    </row>
    <row r="403" spans="1:13" ht="25.5" outlineLevel="6" x14ac:dyDescent="0.25">
      <c r="A403" s="82" t="s">
        <v>294</v>
      </c>
      <c r="B403" s="43" t="s">
        <v>293</v>
      </c>
      <c r="C403" s="43" t="s">
        <v>148</v>
      </c>
      <c r="D403" s="43" t="s">
        <v>295</v>
      </c>
      <c r="E403" s="43"/>
      <c r="F403" s="112">
        <v>24974.5</v>
      </c>
      <c r="G403" s="26">
        <f>G404</f>
        <v>-1356.9</v>
      </c>
      <c r="H403" s="113">
        <f t="shared" si="38"/>
        <v>23617.599999999999</v>
      </c>
      <c r="I403" s="26">
        <f>I404</f>
        <v>0</v>
      </c>
      <c r="J403" s="113">
        <f t="shared" si="39"/>
        <v>23617.599999999999</v>
      </c>
      <c r="L403" s="1"/>
      <c r="M403" s="1"/>
    </row>
    <row r="404" spans="1:13" outlineLevel="7" x14ac:dyDescent="0.25">
      <c r="A404" s="83" t="s">
        <v>44</v>
      </c>
      <c r="B404" s="44" t="s">
        <v>293</v>
      </c>
      <c r="C404" s="44" t="s">
        <v>148</v>
      </c>
      <c r="D404" s="44" t="s">
        <v>295</v>
      </c>
      <c r="E404" s="44" t="s">
        <v>45</v>
      </c>
      <c r="F404" s="112">
        <v>24974.5</v>
      </c>
      <c r="G404" s="28">
        <f>-1356.9</f>
        <v>-1356.9</v>
      </c>
      <c r="H404" s="113">
        <f t="shared" si="38"/>
        <v>23617.599999999999</v>
      </c>
      <c r="I404" s="31"/>
      <c r="J404" s="113">
        <f t="shared" si="39"/>
        <v>23617.599999999999</v>
      </c>
      <c r="M404" s="23">
        <f>J404+L404</f>
        <v>23617.599999999999</v>
      </c>
    </row>
    <row r="405" spans="1:13" ht="25.5" outlineLevel="6" x14ac:dyDescent="0.25">
      <c r="A405" s="82" t="s">
        <v>296</v>
      </c>
      <c r="B405" s="43" t="s">
        <v>293</v>
      </c>
      <c r="C405" s="43" t="s">
        <v>148</v>
      </c>
      <c r="D405" s="43" t="s">
        <v>297</v>
      </c>
      <c r="E405" s="43"/>
      <c r="F405" s="112">
        <v>156896.6</v>
      </c>
      <c r="G405" s="26">
        <f>G406</f>
        <v>0</v>
      </c>
      <c r="H405" s="113">
        <f t="shared" si="38"/>
        <v>156896.6</v>
      </c>
      <c r="I405" s="26">
        <f>I406</f>
        <v>0</v>
      </c>
      <c r="J405" s="113">
        <f t="shared" si="39"/>
        <v>156896.6</v>
      </c>
      <c r="L405" s="1"/>
      <c r="M405" s="1"/>
    </row>
    <row r="406" spans="1:13" outlineLevel="7" x14ac:dyDescent="0.25">
      <c r="A406" s="83" t="s">
        <v>44</v>
      </c>
      <c r="B406" s="44" t="s">
        <v>293</v>
      </c>
      <c r="C406" s="44" t="s">
        <v>148</v>
      </c>
      <c r="D406" s="44" t="s">
        <v>297</v>
      </c>
      <c r="E406" s="44" t="s">
        <v>45</v>
      </c>
      <c r="F406" s="112">
        <v>156896.6</v>
      </c>
      <c r="G406" s="31"/>
      <c r="H406" s="113">
        <f t="shared" si="38"/>
        <v>156896.6</v>
      </c>
      <c r="I406" s="31"/>
      <c r="J406" s="113">
        <f t="shared" si="39"/>
        <v>156896.6</v>
      </c>
      <c r="M406" s="23">
        <f>J406+L406</f>
        <v>156896.6</v>
      </c>
    </row>
    <row r="407" spans="1:13" ht="25.5" outlineLevel="6" x14ac:dyDescent="0.25">
      <c r="A407" s="82" t="s">
        <v>153</v>
      </c>
      <c r="B407" s="43" t="s">
        <v>293</v>
      </c>
      <c r="C407" s="43" t="s">
        <v>148</v>
      </c>
      <c r="D407" s="43" t="s">
        <v>154</v>
      </c>
      <c r="E407" s="43"/>
      <c r="F407" s="112">
        <v>13202.918180000001</v>
      </c>
      <c r="G407" s="26">
        <f>G408</f>
        <v>-69.7</v>
      </c>
      <c r="H407" s="113">
        <f t="shared" si="38"/>
        <v>13133.21818</v>
      </c>
      <c r="I407" s="26">
        <f>I408</f>
        <v>0</v>
      </c>
      <c r="J407" s="113">
        <f t="shared" si="39"/>
        <v>13133.21818</v>
      </c>
      <c r="L407" s="1"/>
      <c r="M407" s="1"/>
    </row>
    <row r="408" spans="1:13" outlineLevel="7" x14ac:dyDescent="0.25">
      <c r="A408" s="83" t="s">
        <v>44</v>
      </c>
      <c r="B408" s="44" t="s">
        <v>293</v>
      </c>
      <c r="C408" s="44" t="s">
        <v>148</v>
      </c>
      <c r="D408" s="44" t="s">
        <v>154</v>
      </c>
      <c r="E408" s="44" t="s">
        <v>45</v>
      </c>
      <c r="F408" s="112">
        <v>13202.918180000001</v>
      </c>
      <c r="G408" s="115">
        <v>-69.7</v>
      </c>
      <c r="H408" s="113">
        <f t="shared" si="38"/>
        <v>13133.21818</v>
      </c>
      <c r="I408" s="31"/>
      <c r="J408" s="113">
        <f t="shared" si="39"/>
        <v>13133.21818</v>
      </c>
      <c r="M408" s="23">
        <f>J408+L408</f>
        <v>13133.21818</v>
      </c>
    </row>
    <row r="409" spans="1:13" ht="63.75" outlineLevel="6" x14ac:dyDescent="0.25">
      <c r="A409" s="82" t="s">
        <v>298</v>
      </c>
      <c r="B409" s="43" t="s">
        <v>293</v>
      </c>
      <c r="C409" s="43" t="s">
        <v>148</v>
      </c>
      <c r="D409" s="43" t="s">
        <v>299</v>
      </c>
      <c r="E409" s="43"/>
      <c r="F409" s="112">
        <v>252.26768000000001</v>
      </c>
      <c r="G409" s="26">
        <f>G410</f>
        <v>-13.7</v>
      </c>
      <c r="H409" s="113">
        <f t="shared" si="38"/>
        <v>238.56768000000002</v>
      </c>
      <c r="I409" s="26">
        <f>I410</f>
        <v>0</v>
      </c>
      <c r="J409" s="113">
        <f t="shared" si="39"/>
        <v>238.56768000000002</v>
      </c>
      <c r="L409" s="1"/>
      <c r="M409" s="1"/>
    </row>
    <row r="410" spans="1:13" outlineLevel="7" x14ac:dyDescent="0.25">
      <c r="A410" s="83" t="s">
        <v>44</v>
      </c>
      <c r="B410" s="44" t="s">
        <v>293</v>
      </c>
      <c r="C410" s="44" t="s">
        <v>148</v>
      </c>
      <c r="D410" s="44" t="s">
        <v>299</v>
      </c>
      <c r="E410" s="44" t="s">
        <v>45</v>
      </c>
      <c r="F410" s="112">
        <v>252.26768000000001</v>
      </c>
      <c r="G410" s="115">
        <v>-13.7</v>
      </c>
      <c r="H410" s="113">
        <f t="shared" si="38"/>
        <v>238.56768000000002</v>
      </c>
      <c r="I410" s="31"/>
      <c r="J410" s="113">
        <f t="shared" si="39"/>
        <v>238.56768000000002</v>
      </c>
      <c r="M410" s="23">
        <f>J410+L410</f>
        <v>238.56768000000002</v>
      </c>
    </row>
    <row r="411" spans="1:13" ht="51" outlineLevel="6" x14ac:dyDescent="0.25">
      <c r="A411" s="82" t="s">
        <v>300</v>
      </c>
      <c r="B411" s="43" t="s">
        <v>293</v>
      </c>
      <c r="C411" s="43" t="s">
        <v>148</v>
      </c>
      <c r="D411" s="43" t="s">
        <v>301</v>
      </c>
      <c r="E411" s="43"/>
      <c r="F411" s="112">
        <v>1584.81414</v>
      </c>
      <c r="G411" s="26">
        <f>G412</f>
        <v>0</v>
      </c>
      <c r="H411" s="113">
        <f t="shared" si="38"/>
        <v>1584.81414</v>
      </c>
      <c r="I411" s="26">
        <f>I412</f>
        <v>0</v>
      </c>
      <c r="J411" s="113">
        <f t="shared" si="39"/>
        <v>1584.81414</v>
      </c>
      <c r="L411" s="1"/>
      <c r="M411" s="1"/>
    </row>
    <row r="412" spans="1:13" outlineLevel="7" x14ac:dyDescent="0.25">
      <c r="A412" s="83" t="s">
        <v>44</v>
      </c>
      <c r="B412" s="44" t="s">
        <v>293</v>
      </c>
      <c r="C412" s="44" t="s">
        <v>148</v>
      </c>
      <c r="D412" s="44" t="s">
        <v>301</v>
      </c>
      <c r="E412" s="44" t="s">
        <v>45</v>
      </c>
      <c r="F412" s="112">
        <v>1584.81414</v>
      </c>
      <c r="G412" s="31"/>
      <c r="H412" s="113">
        <f t="shared" si="38"/>
        <v>1584.81414</v>
      </c>
      <c r="I412" s="31"/>
      <c r="J412" s="113">
        <f t="shared" si="39"/>
        <v>1584.81414</v>
      </c>
      <c r="M412" s="23">
        <f>J412+L412</f>
        <v>1584.81414</v>
      </c>
    </row>
    <row r="413" spans="1:13" ht="76.5" outlineLevel="7" x14ac:dyDescent="0.25">
      <c r="A413" s="82" t="s">
        <v>623</v>
      </c>
      <c r="B413" s="43" t="s">
        <v>293</v>
      </c>
      <c r="C413" s="43" t="s">
        <v>148</v>
      </c>
      <c r="D413" s="43" t="s">
        <v>622</v>
      </c>
      <c r="E413" s="43"/>
      <c r="F413" s="112">
        <v>0</v>
      </c>
      <c r="G413" s="26">
        <f>G414</f>
        <v>2219</v>
      </c>
      <c r="H413" s="113">
        <f t="shared" si="38"/>
        <v>2219</v>
      </c>
      <c r="I413" s="26">
        <f>I414</f>
        <v>0</v>
      </c>
      <c r="J413" s="113">
        <f t="shared" si="39"/>
        <v>2219</v>
      </c>
      <c r="L413" s="1"/>
      <c r="M413" s="1"/>
    </row>
    <row r="414" spans="1:13" outlineLevel="7" x14ac:dyDescent="0.25">
      <c r="A414" s="83" t="s">
        <v>44</v>
      </c>
      <c r="B414" s="44" t="s">
        <v>293</v>
      </c>
      <c r="C414" s="44" t="s">
        <v>148</v>
      </c>
      <c r="D414" s="44" t="s">
        <v>622</v>
      </c>
      <c r="E414" s="44" t="s">
        <v>45</v>
      </c>
      <c r="F414" s="112"/>
      <c r="G414" s="28">
        <v>2219</v>
      </c>
      <c r="H414" s="113">
        <f t="shared" si="38"/>
        <v>2219</v>
      </c>
      <c r="I414" s="31"/>
      <c r="J414" s="113">
        <f t="shared" si="39"/>
        <v>2219</v>
      </c>
      <c r="M414" s="23">
        <f>J414+L414</f>
        <v>2219</v>
      </c>
    </row>
    <row r="415" spans="1:13" ht="25.5" outlineLevel="5" x14ac:dyDescent="0.25">
      <c r="A415" s="82" t="s">
        <v>544</v>
      </c>
      <c r="B415" s="43" t="s">
        <v>293</v>
      </c>
      <c r="C415" s="43" t="s">
        <v>148</v>
      </c>
      <c r="D415" s="43" t="s">
        <v>302</v>
      </c>
      <c r="E415" s="43"/>
      <c r="F415" s="112">
        <v>220000</v>
      </c>
      <c r="G415" s="26">
        <f>G416</f>
        <v>0</v>
      </c>
      <c r="H415" s="113">
        <f t="shared" si="38"/>
        <v>220000</v>
      </c>
      <c r="I415" s="26">
        <f>I416</f>
        <v>0</v>
      </c>
      <c r="J415" s="113">
        <f t="shared" si="39"/>
        <v>220000</v>
      </c>
      <c r="L415" s="1"/>
      <c r="M415" s="1"/>
    </row>
    <row r="416" spans="1:13" ht="38.25" outlineLevel="6" x14ac:dyDescent="0.25">
      <c r="A416" s="82" t="s">
        <v>303</v>
      </c>
      <c r="B416" s="43" t="s">
        <v>293</v>
      </c>
      <c r="C416" s="43" t="s">
        <v>148</v>
      </c>
      <c r="D416" s="43" t="s">
        <v>304</v>
      </c>
      <c r="E416" s="43"/>
      <c r="F416" s="112">
        <v>220000</v>
      </c>
      <c r="G416" s="26">
        <f>G417</f>
        <v>0</v>
      </c>
      <c r="H416" s="113">
        <f t="shared" si="38"/>
        <v>220000</v>
      </c>
      <c r="I416" s="26">
        <f>I417</f>
        <v>0</v>
      </c>
      <c r="J416" s="113">
        <f t="shared" si="39"/>
        <v>220000</v>
      </c>
      <c r="L416" s="1"/>
      <c r="M416" s="1"/>
    </row>
    <row r="417" spans="1:13" outlineLevel="7" x14ac:dyDescent="0.25">
      <c r="A417" s="83" t="s">
        <v>44</v>
      </c>
      <c r="B417" s="44" t="s">
        <v>293</v>
      </c>
      <c r="C417" s="44" t="s">
        <v>148</v>
      </c>
      <c r="D417" s="44" t="s">
        <v>304</v>
      </c>
      <c r="E417" s="44" t="s">
        <v>45</v>
      </c>
      <c r="F417" s="112">
        <v>220000</v>
      </c>
      <c r="G417" s="31"/>
      <c r="H417" s="113">
        <f t="shared" si="38"/>
        <v>220000</v>
      </c>
      <c r="I417" s="31"/>
      <c r="J417" s="113">
        <f t="shared" si="39"/>
        <v>220000</v>
      </c>
      <c r="M417" s="23">
        <f>J417+L417</f>
        <v>220000</v>
      </c>
    </row>
    <row r="418" spans="1:13" outlineLevel="2" x14ac:dyDescent="0.25">
      <c r="A418" s="82" t="s">
        <v>157</v>
      </c>
      <c r="B418" s="43" t="s">
        <v>293</v>
      </c>
      <c r="C418" s="43" t="s">
        <v>158</v>
      </c>
      <c r="D418" s="43"/>
      <c r="E418" s="43"/>
      <c r="F418" s="112">
        <v>25649.575000000001</v>
      </c>
      <c r="G418" s="26">
        <f>G419</f>
        <v>0</v>
      </c>
      <c r="H418" s="113">
        <f t="shared" si="38"/>
        <v>25649.575000000001</v>
      </c>
      <c r="I418" s="26">
        <f>I419</f>
        <v>0</v>
      </c>
      <c r="J418" s="113">
        <f t="shared" si="39"/>
        <v>25649.575000000001</v>
      </c>
      <c r="L418" s="1"/>
      <c r="M418" s="1"/>
    </row>
    <row r="419" spans="1:13" ht="25.5" outlineLevel="3" x14ac:dyDescent="0.25">
      <c r="A419" s="82" t="s">
        <v>78</v>
      </c>
      <c r="B419" s="43" t="s">
        <v>293</v>
      </c>
      <c r="C419" s="43" t="s">
        <v>158</v>
      </c>
      <c r="D419" s="43" t="s">
        <v>79</v>
      </c>
      <c r="E419" s="43"/>
      <c r="F419" s="112">
        <v>25649.575000000001</v>
      </c>
      <c r="G419" s="26">
        <f>G420+G441</f>
        <v>0</v>
      </c>
      <c r="H419" s="113">
        <f t="shared" si="38"/>
        <v>25649.575000000001</v>
      </c>
      <c r="I419" s="26">
        <f>I420+I441</f>
        <v>0</v>
      </c>
      <c r="J419" s="113">
        <f t="shared" si="39"/>
        <v>25649.575000000001</v>
      </c>
      <c r="L419" s="1"/>
      <c r="M419" s="1"/>
    </row>
    <row r="420" spans="1:13" ht="25.5" outlineLevel="4" x14ac:dyDescent="0.25">
      <c r="A420" s="82" t="s">
        <v>80</v>
      </c>
      <c r="B420" s="43" t="s">
        <v>293</v>
      </c>
      <c r="C420" s="43" t="s">
        <v>158</v>
      </c>
      <c r="D420" s="43" t="s">
        <v>81</v>
      </c>
      <c r="E420" s="43"/>
      <c r="F420" s="112">
        <v>25649.575000000001</v>
      </c>
      <c r="G420" s="26">
        <f>G421+G431+G436</f>
        <v>0</v>
      </c>
      <c r="H420" s="113">
        <f t="shared" si="38"/>
        <v>25649.575000000001</v>
      </c>
      <c r="I420" s="26">
        <f>I421+I431+I436</f>
        <v>0</v>
      </c>
      <c r="J420" s="113">
        <f t="shared" si="39"/>
        <v>25649.575000000001</v>
      </c>
      <c r="L420" s="1"/>
      <c r="M420" s="1"/>
    </row>
    <row r="421" spans="1:13" ht="25.5" outlineLevel="4" x14ac:dyDescent="0.25">
      <c r="A421" s="29" t="s">
        <v>735</v>
      </c>
      <c r="B421" s="45" t="s">
        <v>293</v>
      </c>
      <c r="C421" s="43" t="s">
        <v>158</v>
      </c>
      <c r="D421" s="59" t="s">
        <v>736</v>
      </c>
      <c r="E421" s="43"/>
      <c r="F421" s="112">
        <v>10389.6</v>
      </c>
      <c r="G421" s="26">
        <f>G422+G429</f>
        <v>0</v>
      </c>
      <c r="H421" s="113">
        <f t="shared" si="38"/>
        <v>10389.6</v>
      </c>
      <c r="I421" s="26">
        <f>I422+I429</f>
        <v>0</v>
      </c>
      <c r="J421" s="113">
        <f t="shared" si="39"/>
        <v>10389.6</v>
      </c>
      <c r="L421" s="1"/>
      <c r="M421" s="1"/>
    </row>
    <row r="422" spans="1:13" outlineLevel="6" x14ac:dyDescent="0.25">
      <c r="A422" s="82" t="s">
        <v>305</v>
      </c>
      <c r="B422" s="43" t="s">
        <v>293</v>
      </c>
      <c r="C422" s="43" t="s">
        <v>158</v>
      </c>
      <c r="D422" s="43" t="s">
        <v>306</v>
      </c>
      <c r="E422" s="43"/>
      <c r="F422" s="112">
        <v>9389.6</v>
      </c>
      <c r="G422" s="26">
        <f>G423+G424+G425+G426+G427+G428</f>
        <v>0</v>
      </c>
      <c r="H422" s="113">
        <f t="shared" si="38"/>
        <v>9389.6</v>
      </c>
      <c r="I422" s="26">
        <f>I423+I424+I425+I426+I427+I428</f>
        <v>0</v>
      </c>
      <c r="J422" s="113">
        <f t="shared" si="39"/>
        <v>9389.6</v>
      </c>
      <c r="L422" s="1"/>
      <c r="M422" s="1"/>
    </row>
    <row r="423" spans="1:13" ht="25.5" outlineLevel="7" x14ac:dyDescent="0.25">
      <c r="A423" s="83" t="s">
        <v>10</v>
      </c>
      <c r="B423" s="44" t="s">
        <v>293</v>
      </c>
      <c r="C423" s="44" t="s">
        <v>158</v>
      </c>
      <c r="D423" s="44" t="s">
        <v>306</v>
      </c>
      <c r="E423" s="44" t="s">
        <v>11</v>
      </c>
      <c r="F423" s="112">
        <v>5881.4</v>
      </c>
      <c r="G423" s="31"/>
      <c r="H423" s="113">
        <f t="shared" si="38"/>
        <v>5881.4</v>
      </c>
      <c r="I423" s="31"/>
      <c r="J423" s="113">
        <f t="shared" si="39"/>
        <v>5881.4</v>
      </c>
      <c r="M423" s="23">
        <f t="shared" ref="M423:M428" si="40">J423+L423</f>
        <v>5881.4</v>
      </c>
    </row>
    <row r="424" spans="1:13" ht="38.25" outlineLevel="7" x14ac:dyDescent="0.25">
      <c r="A424" s="83" t="s">
        <v>40</v>
      </c>
      <c r="B424" s="44" t="s">
        <v>293</v>
      </c>
      <c r="C424" s="44" t="s">
        <v>158</v>
      </c>
      <c r="D424" s="44" t="s">
        <v>306</v>
      </c>
      <c r="E424" s="44" t="s">
        <v>41</v>
      </c>
      <c r="F424" s="112">
        <v>180</v>
      </c>
      <c r="G424" s="31"/>
      <c r="H424" s="113">
        <f t="shared" si="38"/>
        <v>180</v>
      </c>
      <c r="I424" s="31"/>
      <c r="J424" s="113">
        <f t="shared" si="39"/>
        <v>180</v>
      </c>
      <c r="M424" s="23">
        <f t="shared" si="40"/>
        <v>180</v>
      </c>
    </row>
    <row r="425" spans="1:13" ht="51" outlineLevel="7" x14ac:dyDescent="0.25">
      <c r="A425" s="83" t="s">
        <v>12</v>
      </c>
      <c r="B425" s="44" t="s">
        <v>293</v>
      </c>
      <c r="C425" s="44" t="s">
        <v>158</v>
      </c>
      <c r="D425" s="44" t="s">
        <v>306</v>
      </c>
      <c r="E425" s="44" t="s">
        <v>13</v>
      </c>
      <c r="F425" s="112">
        <v>1776.2</v>
      </c>
      <c r="G425" s="31"/>
      <c r="H425" s="113">
        <f t="shared" si="38"/>
        <v>1776.2</v>
      </c>
      <c r="I425" s="31"/>
      <c r="J425" s="113">
        <f t="shared" si="39"/>
        <v>1776.2</v>
      </c>
      <c r="M425" s="23">
        <f t="shared" si="40"/>
        <v>1776.2</v>
      </c>
    </row>
    <row r="426" spans="1:13" ht="25.5" outlineLevel="7" x14ac:dyDescent="0.25">
      <c r="A426" s="83" t="s">
        <v>42</v>
      </c>
      <c r="B426" s="44" t="s">
        <v>293</v>
      </c>
      <c r="C426" s="44" t="s">
        <v>158</v>
      </c>
      <c r="D426" s="44" t="s">
        <v>306</v>
      </c>
      <c r="E426" s="44" t="s">
        <v>43</v>
      </c>
      <c r="F426" s="112">
        <v>159.4</v>
      </c>
      <c r="G426" s="31"/>
      <c r="H426" s="113">
        <f t="shared" si="38"/>
        <v>159.4</v>
      </c>
      <c r="I426" s="31"/>
      <c r="J426" s="113">
        <f t="shared" si="39"/>
        <v>159.4</v>
      </c>
      <c r="M426" s="23">
        <f t="shared" si="40"/>
        <v>159.4</v>
      </c>
    </row>
    <row r="427" spans="1:13" outlineLevel="7" x14ac:dyDescent="0.25">
      <c r="A427" s="83" t="s">
        <v>44</v>
      </c>
      <c r="B427" s="44" t="s">
        <v>293</v>
      </c>
      <c r="C427" s="44" t="s">
        <v>158</v>
      </c>
      <c r="D427" s="44" t="s">
        <v>306</v>
      </c>
      <c r="E427" s="44" t="s">
        <v>45</v>
      </c>
      <c r="F427" s="112">
        <v>670.6</v>
      </c>
      <c r="G427" s="31"/>
      <c r="H427" s="113">
        <f t="shared" si="38"/>
        <v>670.6</v>
      </c>
      <c r="I427" s="31"/>
      <c r="J427" s="113">
        <f t="shared" si="39"/>
        <v>670.6</v>
      </c>
      <c r="M427" s="23">
        <f t="shared" si="40"/>
        <v>670.6</v>
      </c>
    </row>
    <row r="428" spans="1:13" outlineLevel="7" x14ac:dyDescent="0.25">
      <c r="A428" s="83" t="s">
        <v>46</v>
      </c>
      <c r="B428" s="44" t="s">
        <v>293</v>
      </c>
      <c r="C428" s="44" t="s">
        <v>158</v>
      </c>
      <c r="D428" s="44" t="s">
        <v>306</v>
      </c>
      <c r="E428" s="44" t="s">
        <v>47</v>
      </c>
      <c r="F428" s="112">
        <v>722</v>
      </c>
      <c r="G428" s="31"/>
      <c r="H428" s="113">
        <f t="shared" si="38"/>
        <v>722</v>
      </c>
      <c r="I428" s="31"/>
      <c r="J428" s="113">
        <f t="shared" si="39"/>
        <v>722</v>
      </c>
      <c r="M428" s="23">
        <f t="shared" si="40"/>
        <v>722</v>
      </c>
    </row>
    <row r="429" spans="1:13" outlineLevel="6" x14ac:dyDescent="0.25">
      <c r="A429" s="82" t="s">
        <v>62</v>
      </c>
      <c r="B429" s="43" t="s">
        <v>293</v>
      </c>
      <c r="C429" s="43" t="s">
        <v>158</v>
      </c>
      <c r="D429" s="43" t="s">
        <v>307</v>
      </c>
      <c r="E429" s="43"/>
      <c r="F429" s="112">
        <v>1000</v>
      </c>
      <c r="G429" s="26">
        <f>G430</f>
        <v>0</v>
      </c>
      <c r="H429" s="113">
        <f t="shared" si="38"/>
        <v>1000</v>
      </c>
      <c r="I429" s="26">
        <f>I430</f>
        <v>0</v>
      </c>
      <c r="J429" s="113">
        <f t="shared" si="39"/>
        <v>1000</v>
      </c>
      <c r="L429" s="1"/>
      <c r="M429" s="1"/>
    </row>
    <row r="430" spans="1:13" ht="25.5" outlineLevel="7" x14ac:dyDescent="0.25">
      <c r="A430" s="83" t="s">
        <v>60</v>
      </c>
      <c r="B430" s="44" t="s">
        <v>293</v>
      </c>
      <c r="C430" s="44" t="s">
        <v>158</v>
      </c>
      <c r="D430" s="44" t="s">
        <v>307</v>
      </c>
      <c r="E430" s="44" t="s">
        <v>61</v>
      </c>
      <c r="F430" s="112">
        <v>1000</v>
      </c>
      <c r="G430" s="31"/>
      <c r="H430" s="113">
        <f t="shared" si="38"/>
        <v>1000</v>
      </c>
      <c r="I430" s="31"/>
      <c r="J430" s="113">
        <f t="shared" si="39"/>
        <v>1000</v>
      </c>
      <c r="M430" s="23">
        <f>J430+L430</f>
        <v>1000</v>
      </c>
    </row>
    <row r="431" spans="1:13" ht="25.5" outlineLevel="7" x14ac:dyDescent="0.25">
      <c r="A431" s="102" t="s">
        <v>578</v>
      </c>
      <c r="B431" s="45" t="s">
        <v>293</v>
      </c>
      <c r="C431" s="43" t="s">
        <v>158</v>
      </c>
      <c r="D431" s="59" t="s">
        <v>581</v>
      </c>
      <c r="E431" s="44"/>
      <c r="F431" s="112">
        <v>3.7749999999999999</v>
      </c>
      <c r="G431" s="26">
        <f>G432</f>
        <v>0</v>
      </c>
      <c r="H431" s="113">
        <f t="shared" si="38"/>
        <v>3.7749999999999999</v>
      </c>
      <c r="I431" s="26">
        <f>I432</f>
        <v>0</v>
      </c>
      <c r="J431" s="113">
        <f t="shared" si="39"/>
        <v>3.7749999999999999</v>
      </c>
      <c r="L431" s="1"/>
      <c r="M431" s="1"/>
    </row>
    <row r="432" spans="1:13" ht="63.75" outlineLevel="6" x14ac:dyDescent="0.25">
      <c r="A432" s="82" t="s">
        <v>546</v>
      </c>
      <c r="B432" s="43" t="s">
        <v>293</v>
      </c>
      <c r="C432" s="43" t="s">
        <v>158</v>
      </c>
      <c r="D432" s="43" t="s">
        <v>308</v>
      </c>
      <c r="E432" s="43"/>
      <c r="F432" s="112">
        <v>3.7749999999999999</v>
      </c>
      <c r="G432" s="26">
        <f>G433+G434+G435</f>
        <v>0</v>
      </c>
      <c r="H432" s="113">
        <f t="shared" si="38"/>
        <v>3.7749999999999999</v>
      </c>
      <c r="I432" s="26">
        <f>I433+I434+I435</f>
        <v>0</v>
      </c>
      <c r="J432" s="113">
        <f t="shared" si="39"/>
        <v>3.7749999999999999</v>
      </c>
      <c r="L432" s="1"/>
      <c r="M432" s="1"/>
    </row>
    <row r="433" spans="1:13" ht="25.5" outlineLevel="7" x14ac:dyDescent="0.25">
      <c r="A433" s="83" t="s">
        <v>10</v>
      </c>
      <c r="B433" s="44" t="s">
        <v>293</v>
      </c>
      <c r="C433" s="44" t="s">
        <v>158</v>
      </c>
      <c r="D433" s="44" t="s">
        <v>308</v>
      </c>
      <c r="E433" s="44" t="s">
        <v>11</v>
      </c>
      <c r="F433" s="112">
        <v>2.7530000000000001</v>
      </c>
      <c r="G433" s="31"/>
      <c r="H433" s="113">
        <f t="shared" si="38"/>
        <v>2.7530000000000001</v>
      </c>
      <c r="I433" s="31"/>
      <c r="J433" s="113">
        <f t="shared" si="39"/>
        <v>2.7530000000000001</v>
      </c>
      <c r="M433" s="23">
        <f t="shared" ref="M433:M435" si="41">J433+L433</f>
        <v>2.7530000000000001</v>
      </c>
    </row>
    <row r="434" spans="1:13" ht="51" outlineLevel="7" x14ac:dyDescent="0.25">
      <c r="A434" s="83" t="s">
        <v>12</v>
      </c>
      <c r="B434" s="44" t="s">
        <v>293</v>
      </c>
      <c r="C434" s="44" t="s">
        <v>158</v>
      </c>
      <c r="D434" s="44" t="s">
        <v>308</v>
      </c>
      <c r="E434" s="44" t="s">
        <v>13</v>
      </c>
      <c r="F434" s="112">
        <v>0.82499999999999996</v>
      </c>
      <c r="G434" s="31"/>
      <c r="H434" s="113">
        <f t="shared" si="38"/>
        <v>0.82499999999999996</v>
      </c>
      <c r="I434" s="31"/>
      <c r="J434" s="113">
        <f t="shared" si="39"/>
        <v>0.82499999999999996</v>
      </c>
      <c r="M434" s="23">
        <f t="shared" si="41"/>
        <v>0.82499999999999996</v>
      </c>
    </row>
    <row r="435" spans="1:13" outlineLevel="7" x14ac:dyDescent="0.25">
      <c r="A435" s="83" t="s">
        <v>44</v>
      </c>
      <c r="B435" s="44" t="s">
        <v>293</v>
      </c>
      <c r="C435" s="44" t="s">
        <v>158</v>
      </c>
      <c r="D435" s="44" t="s">
        <v>308</v>
      </c>
      <c r="E435" s="44" t="s">
        <v>45</v>
      </c>
      <c r="F435" s="112">
        <v>0.19700000000000001</v>
      </c>
      <c r="G435" s="31"/>
      <c r="H435" s="113">
        <f t="shared" si="38"/>
        <v>0.19700000000000001</v>
      </c>
      <c r="I435" s="31"/>
      <c r="J435" s="113">
        <f t="shared" si="39"/>
        <v>0.19700000000000001</v>
      </c>
      <c r="M435" s="23">
        <f t="shared" si="41"/>
        <v>0.19700000000000001</v>
      </c>
    </row>
    <row r="436" spans="1:13" outlineLevel="7" x14ac:dyDescent="0.25">
      <c r="A436" s="102" t="s">
        <v>685</v>
      </c>
      <c r="B436" s="45" t="s">
        <v>293</v>
      </c>
      <c r="C436" s="43" t="s">
        <v>158</v>
      </c>
      <c r="D436" s="59" t="s">
        <v>737</v>
      </c>
      <c r="E436" s="44"/>
      <c r="F436" s="112">
        <v>15256.2</v>
      </c>
      <c r="G436" s="26">
        <f>G437</f>
        <v>0</v>
      </c>
      <c r="H436" s="113">
        <f t="shared" si="38"/>
        <v>15256.2</v>
      </c>
      <c r="I436" s="26">
        <f>I437</f>
        <v>0</v>
      </c>
      <c r="J436" s="113">
        <f t="shared" si="39"/>
        <v>15256.2</v>
      </c>
      <c r="L436" s="1"/>
      <c r="M436" s="1"/>
    </row>
    <row r="437" spans="1:13" ht="38.25" outlineLevel="6" x14ac:dyDescent="0.25">
      <c r="A437" s="82" t="s">
        <v>129</v>
      </c>
      <c r="B437" s="43" t="s">
        <v>293</v>
      </c>
      <c r="C437" s="43" t="s">
        <v>158</v>
      </c>
      <c r="D437" s="43" t="s">
        <v>309</v>
      </c>
      <c r="E437" s="43"/>
      <c r="F437" s="112">
        <v>15256.2</v>
      </c>
      <c r="G437" s="26">
        <f>G438+G439+G440</f>
        <v>0</v>
      </c>
      <c r="H437" s="113">
        <f t="shared" si="38"/>
        <v>15256.2</v>
      </c>
      <c r="I437" s="26">
        <f>I438+I439+I440</f>
        <v>0</v>
      </c>
      <c r="J437" s="113">
        <f t="shared" si="39"/>
        <v>15256.2</v>
      </c>
      <c r="L437" s="1"/>
      <c r="M437" s="1"/>
    </row>
    <row r="438" spans="1:13" outlineLevel="7" x14ac:dyDescent="0.25">
      <c r="A438" s="83" t="s">
        <v>92</v>
      </c>
      <c r="B438" s="44" t="s">
        <v>293</v>
      </c>
      <c r="C438" s="44" t="s">
        <v>158</v>
      </c>
      <c r="D438" s="44" t="s">
        <v>309</v>
      </c>
      <c r="E438" s="44" t="s">
        <v>93</v>
      </c>
      <c r="F438" s="112">
        <v>11533.2</v>
      </c>
      <c r="G438" s="31"/>
      <c r="H438" s="113">
        <f t="shared" si="38"/>
        <v>11533.2</v>
      </c>
      <c r="I438" s="31"/>
      <c r="J438" s="113">
        <f t="shared" si="39"/>
        <v>11533.2</v>
      </c>
      <c r="M438" s="23">
        <f t="shared" ref="M438:M440" si="42">J438+L438</f>
        <v>11533.2</v>
      </c>
    </row>
    <row r="439" spans="1:13" ht="25.5" outlineLevel="7" x14ac:dyDescent="0.25">
      <c r="A439" s="83" t="s">
        <v>310</v>
      </c>
      <c r="B439" s="44" t="s">
        <v>293</v>
      </c>
      <c r="C439" s="44" t="s">
        <v>158</v>
      </c>
      <c r="D439" s="44" t="s">
        <v>309</v>
      </c>
      <c r="E439" s="44" t="s">
        <v>311</v>
      </c>
      <c r="F439" s="112">
        <v>240</v>
      </c>
      <c r="G439" s="31"/>
      <c r="H439" s="113">
        <f t="shared" si="38"/>
        <v>240</v>
      </c>
      <c r="I439" s="31"/>
      <c r="J439" s="113">
        <f t="shared" si="39"/>
        <v>240</v>
      </c>
      <c r="M439" s="23">
        <f t="shared" si="42"/>
        <v>240</v>
      </c>
    </row>
    <row r="440" spans="1:13" ht="38.25" outlineLevel="7" x14ac:dyDescent="0.25">
      <c r="A440" s="83" t="s">
        <v>94</v>
      </c>
      <c r="B440" s="44" t="s">
        <v>293</v>
      </c>
      <c r="C440" s="44" t="s">
        <v>158</v>
      </c>
      <c r="D440" s="44" t="s">
        <v>309</v>
      </c>
      <c r="E440" s="44" t="s">
        <v>95</v>
      </c>
      <c r="F440" s="112">
        <v>3483</v>
      </c>
      <c r="G440" s="31"/>
      <c r="H440" s="113">
        <f t="shared" si="38"/>
        <v>3483</v>
      </c>
      <c r="I440" s="31"/>
      <c r="J440" s="113">
        <f t="shared" si="39"/>
        <v>3483</v>
      </c>
      <c r="M440" s="23">
        <f t="shared" si="42"/>
        <v>3483</v>
      </c>
    </row>
    <row r="441" spans="1:13" ht="25.5" outlineLevel="7" x14ac:dyDescent="0.25">
      <c r="A441" s="29" t="s">
        <v>585</v>
      </c>
      <c r="B441" s="45" t="s">
        <v>293</v>
      </c>
      <c r="C441" s="43" t="s">
        <v>158</v>
      </c>
      <c r="D441" s="59" t="s">
        <v>522</v>
      </c>
      <c r="E441" s="52"/>
      <c r="F441" s="112">
        <v>0</v>
      </c>
      <c r="G441" s="26">
        <f>G442</f>
        <v>0</v>
      </c>
      <c r="H441" s="113">
        <f t="shared" si="38"/>
        <v>0</v>
      </c>
      <c r="I441" s="26">
        <f>I442</f>
        <v>0</v>
      </c>
      <c r="J441" s="113">
        <f t="shared" si="39"/>
        <v>0</v>
      </c>
      <c r="L441" s="1"/>
      <c r="M441" s="1"/>
    </row>
    <row r="442" spans="1:13" outlineLevel="7" x14ac:dyDescent="0.25">
      <c r="A442" s="29" t="s">
        <v>586</v>
      </c>
      <c r="B442" s="45" t="s">
        <v>293</v>
      </c>
      <c r="C442" s="43" t="s">
        <v>158</v>
      </c>
      <c r="D442" s="59" t="s">
        <v>588</v>
      </c>
      <c r="E442" s="52"/>
      <c r="F442" s="112">
        <v>0</v>
      </c>
      <c r="G442" s="26">
        <f>G443</f>
        <v>0</v>
      </c>
      <c r="H442" s="113">
        <f t="shared" si="38"/>
        <v>0</v>
      </c>
      <c r="I442" s="26">
        <f>I443</f>
        <v>0</v>
      </c>
      <c r="J442" s="113">
        <f t="shared" si="39"/>
        <v>0</v>
      </c>
      <c r="L442" s="1"/>
      <c r="M442" s="1"/>
    </row>
    <row r="443" spans="1:13" ht="51" outlineLevel="7" x14ac:dyDescent="0.25">
      <c r="A443" s="29" t="s">
        <v>587</v>
      </c>
      <c r="B443" s="45" t="s">
        <v>293</v>
      </c>
      <c r="C443" s="43" t="s">
        <v>158</v>
      </c>
      <c r="D443" s="59" t="s">
        <v>589</v>
      </c>
      <c r="E443" s="52"/>
      <c r="F443" s="112">
        <v>0</v>
      </c>
      <c r="G443" s="26">
        <f>G444</f>
        <v>0</v>
      </c>
      <c r="H443" s="113">
        <f t="shared" si="38"/>
        <v>0</v>
      </c>
      <c r="I443" s="26">
        <f>I444</f>
        <v>0</v>
      </c>
      <c r="J443" s="113">
        <f t="shared" si="39"/>
        <v>0</v>
      </c>
      <c r="L443" s="1"/>
      <c r="M443" s="1"/>
    </row>
    <row r="444" spans="1:13" outlineLevel="7" x14ac:dyDescent="0.25">
      <c r="A444" s="30" t="s">
        <v>553</v>
      </c>
      <c r="B444" s="52" t="s">
        <v>293</v>
      </c>
      <c r="C444" s="44" t="s">
        <v>158</v>
      </c>
      <c r="D444" s="63" t="s">
        <v>589</v>
      </c>
      <c r="E444" s="52" t="s">
        <v>45</v>
      </c>
      <c r="F444" s="112"/>
      <c r="G444" s="31"/>
      <c r="H444" s="113">
        <f t="shared" si="38"/>
        <v>0</v>
      </c>
      <c r="I444" s="31"/>
      <c r="J444" s="113">
        <f t="shared" si="39"/>
        <v>0</v>
      </c>
      <c r="M444" s="23">
        <f>J444+L444</f>
        <v>0</v>
      </c>
    </row>
    <row r="445" spans="1:13" outlineLevel="1" x14ac:dyDescent="0.25">
      <c r="A445" s="82" t="s">
        <v>174</v>
      </c>
      <c r="B445" s="43" t="s">
        <v>293</v>
      </c>
      <c r="C445" s="43" t="s">
        <v>175</v>
      </c>
      <c r="D445" s="43"/>
      <c r="E445" s="43"/>
      <c r="F445" s="112">
        <v>19265.442139999999</v>
      </c>
      <c r="G445" s="26">
        <f>G446+G459+G473</f>
        <v>239544</v>
      </c>
      <c r="H445" s="113">
        <f t="shared" si="38"/>
        <v>258809.44214</v>
      </c>
      <c r="I445" s="26">
        <f>I446+I459+I473</f>
        <v>3755.2999999999984</v>
      </c>
      <c r="J445" s="113">
        <f t="shared" si="39"/>
        <v>262564.74213999999</v>
      </c>
      <c r="L445" s="1"/>
      <c r="M445" s="1"/>
    </row>
    <row r="446" spans="1:13" outlineLevel="2" x14ac:dyDescent="0.25">
      <c r="A446" s="82" t="s">
        <v>176</v>
      </c>
      <c r="B446" s="43" t="s">
        <v>293</v>
      </c>
      <c r="C446" s="43" t="s">
        <v>177</v>
      </c>
      <c r="D446" s="43"/>
      <c r="E446" s="43"/>
      <c r="F446" s="112">
        <v>19265.442139999999</v>
      </c>
      <c r="G446" s="26">
        <f>G447</f>
        <v>30700</v>
      </c>
      <c r="H446" s="113">
        <f t="shared" si="38"/>
        <v>49965.442139999999</v>
      </c>
      <c r="I446" s="26">
        <f>I447</f>
        <v>3100</v>
      </c>
      <c r="J446" s="113">
        <f t="shared" si="39"/>
        <v>53065.442139999999</v>
      </c>
      <c r="L446" s="1"/>
      <c r="M446" s="1"/>
    </row>
    <row r="447" spans="1:13" ht="25.5" outlineLevel="3" x14ac:dyDescent="0.25">
      <c r="A447" s="82" t="s">
        <v>78</v>
      </c>
      <c r="B447" s="43" t="s">
        <v>293</v>
      </c>
      <c r="C447" s="43" t="s">
        <v>177</v>
      </c>
      <c r="D447" s="43" t="s">
        <v>79</v>
      </c>
      <c r="E447" s="43"/>
      <c r="F447" s="112">
        <v>19265.442139999999</v>
      </c>
      <c r="G447" s="26">
        <f>G448</f>
        <v>30700</v>
      </c>
      <c r="H447" s="113">
        <f t="shared" si="38"/>
        <v>49965.442139999999</v>
      </c>
      <c r="I447" s="26">
        <f>I448</f>
        <v>3100</v>
      </c>
      <c r="J447" s="113">
        <f t="shared" si="39"/>
        <v>53065.442139999999</v>
      </c>
      <c r="L447" s="1"/>
      <c r="M447" s="1"/>
    </row>
    <row r="448" spans="1:13" ht="25.5" outlineLevel="4" x14ac:dyDescent="0.25">
      <c r="A448" s="82" t="s">
        <v>80</v>
      </c>
      <c r="B448" s="43" t="s">
        <v>293</v>
      </c>
      <c r="C448" s="43" t="s">
        <v>177</v>
      </c>
      <c r="D448" s="43" t="s">
        <v>81</v>
      </c>
      <c r="E448" s="43"/>
      <c r="F448" s="112">
        <v>19265.442139999999</v>
      </c>
      <c r="G448" s="26">
        <f>G449+G452</f>
        <v>30700</v>
      </c>
      <c r="H448" s="113">
        <f t="shared" si="38"/>
        <v>49965.442139999999</v>
      </c>
      <c r="I448" s="26">
        <f>I449+I452</f>
        <v>3100</v>
      </c>
      <c r="J448" s="113">
        <f t="shared" si="39"/>
        <v>53065.442139999999</v>
      </c>
      <c r="L448" s="1"/>
      <c r="M448" s="1"/>
    </row>
    <row r="449" spans="1:13" ht="25.5" outlineLevel="5" x14ac:dyDescent="0.25">
      <c r="A449" s="88" t="s">
        <v>735</v>
      </c>
      <c r="B449" s="45" t="s">
        <v>293</v>
      </c>
      <c r="C449" s="43" t="s">
        <v>177</v>
      </c>
      <c r="D449" s="68" t="s">
        <v>736</v>
      </c>
      <c r="E449" s="43"/>
      <c r="F449" s="112">
        <v>3700</v>
      </c>
      <c r="G449" s="26">
        <f>G450</f>
        <v>-3100</v>
      </c>
      <c r="H449" s="113">
        <f t="shared" si="38"/>
        <v>600</v>
      </c>
      <c r="I449" s="26">
        <f>I450</f>
        <v>3100</v>
      </c>
      <c r="J449" s="113">
        <f t="shared" si="39"/>
        <v>3700</v>
      </c>
      <c r="L449" s="1"/>
      <c r="M449" s="1"/>
    </row>
    <row r="450" spans="1:13" ht="25.5" outlineLevel="6" x14ac:dyDescent="0.25">
      <c r="A450" s="82" t="s">
        <v>291</v>
      </c>
      <c r="B450" s="43" t="s">
        <v>293</v>
      </c>
      <c r="C450" s="43" t="s">
        <v>177</v>
      </c>
      <c r="D450" s="43" t="s">
        <v>312</v>
      </c>
      <c r="E450" s="43"/>
      <c r="F450" s="112">
        <v>3700</v>
      </c>
      <c r="G450" s="26">
        <f>G451</f>
        <v>-3100</v>
      </c>
      <c r="H450" s="113">
        <f t="shared" si="38"/>
        <v>600</v>
      </c>
      <c r="I450" s="26">
        <f>I451</f>
        <v>3100</v>
      </c>
      <c r="J450" s="113">
        <f t="shared" si="39"/>
        <v>3700</v>
      </c>
      <c r="L450" s="1"/>
      <c r="M450" s="1"/>
    </row>
    <row r="451" spans="1:13" outlineLevel="7" x14ac:dyDescent="0.25">
      <c r="A451" s="83" t="s">
        <v>44</v>
      </c>
      <c r="B451" s="44" t="s">
        <v>293</v>
      </c>
      <c r="C451" s="44" t="s">
        <v>177</v>
      </c>
      <c r="D451" s="44" t="s">
        <v>312</v>
      </c>
      <c r="E451" s="44" t="s">
        <v>45</v>
      </c>
      <c r="F451" s="112">
        <v>3700</v>
      </c>
      <c r="G451" s="115">
        <v>-3100</v>
      </c>
      <c r="H451" s="113">
        <f t="shared" si="38"/>
        <v>600</v>
      </c>
      <c r="I451" s="116">
        <v>3100</v>
      </c>
      <c r="J451" s="113">
        <f t="shared" si="39"/>
        <v>3700</v>
      </c>
      <c r="K451" s="32" t="s">
        <v>641</v>
      </c>
      <c r="M451" s="23">
        <f>J451+L451</f>
        <v>3700</v>
      </c>
    </row>
    <row r="452" spans="1:13" outlineLevel="5" x14ac:dyDescent="0.25">
      <c r="A452" s="82" t="s">
        <v>543</v>
      </c>
      <c r="B452" s="43" t="s">
        <v>293</v>
      </c>
      <c r="C452" s="43" t="s">
        <v>177</v>
      </c>
      <c r="D452" s="43" t="s">
        <v>313</v>
      </c>
      <c r="E452" s="43"/>
      <c r="F452" s="112">
        <v>15565.442139999999</v>
      </c>
      <c r="G452" s="26">
        <f>G453+G457</f>
        <v>33800</v>
      </c>
      <c r="H452" s="113">
        <f t="shared" si="38"/>
        <v>49365.442139999999</v>
      </c>
      <c r="I452" s="26">
        <f>I453+I457+I455</f>
        <v>0</v>
      </c>
      <c r="J452" s="113">
        <f t="shared" si="39"/>
        <v>49365.442139999999</v>
      </c>
      <c r="L452" s="1"/>
      <c r="M452" s="1"/>
    </row>
    <row r="453" spans="1:13" ht="51" outlineLevel="6" x14ac:dyDescent="0.25">
      <c r="A453" s="82" t="s">
        <v>314</v>
      </c>
      <c r="B453" s="43" t="s">
        <v>293</v>
      </c>
      <c r="C453" s="43" t="s">
        <v>177</v>
      </c>
      <c r="D453" s="43" t="s">
        <v>315</v>
      </c>
      <c r="E453" s="43"/>
      <c r="F453" s="112">
        <v>15563.8856</v>
      </c>
      <c r="G453" s="26">
        <f>G454</f>
        <v>-3299.7</v>
      </c>
      <c r="H453" s="113">
        <f t="shared" si="38"/>
        <v>12264.185600000001</v>
      </c>
      <c r="I453" s="26">
        <f>I454</f>
        <v>-1957.9</v>
      </c>
      <c r="J453" s="113">
        <f t="shared" si="39"/>
        <v>10306.285600000001</v>
      </c>
      <c r="L453" s="1"/>
      <c r="M453" s="1"/>
    </row>
    <row r="454" spans="1:13" ht="38.25" outlineLevel="7" x14ac:dyDescent="0.25">
      <c r="A454" s="83" t="s">
        <v>316</v>
      </c>
      <c r="B454" s="44" t="s">
        <v>293</v>
      </c>
      <c r="C454" s="44" t="s">
        <v>177</v>
      </c>
      <c r="D454" s="44" t="s">
        <v>315</v>
      </c>
      <c r="E454" s="44" t="s">
        <v>317</v>
      </c>
      <c r="F454" s="112">
        <v>15563.8856</v>
      </c>
      <c r="G454" s="28">
        <v>-3299.7</v>
      </c>
      <c r="H454" s="113">
        <f t="shared" si="38"/>
        <v>12264.185600000001</v>
      </c>
      <c r="I454" s="28">
        <v>-1957.9</v>
      </c>
      <c r="J454" s="113">
        <f t="shared" si="39"/>
        <v>10306.285600000001</v>
      </c>
      <c r="M454" s="23">
        <f>J454+L454</f>
        <v>10306.285600000001</v>
      </c>
    </row>
    <row r="455" spans="1:13" s="27" customFormat="1" ht="63.75" outlineLevel="7" x14ac:dyDescent="0.25">
      <c r="A455" s="82" t="s">
        <v>667</v>
      </c>
      <c r="B455" s="43" t="s">
        <v>293</v>
      </c>
      <c r="C455" s="43" t="s">
        <v>177</v>
      </c>
      <c r="D455" s="43" t="s">
        <v>666</v>
      </c>
      <c r="E455" s="43"/>
      <c r="F455" s="112">
        <v>0</v>
      </c>
      <c r="G455" s="28"/>
      <c r="H455" s="113">
        <f t="shared" si="38"/>
        <v>0</v>
      </c>
      <c r="I455" s="26">
        <f>I456</f>
        <v>1957.9</v>
      </c>
      <c r="J455" s="113">
        <f t="shared" si="39"/>
        <v>1957.9</v>
      </c>
      <c r="K455" s="36"/>
    </row>
    <row r="456" spans="1:13" ht="38.25" outlineLevel="7" x14ac:dyDescent="0.25">
      <c r="A456" s="83" t="s">
        <v>316</v>
      </c>
      <c r="B456" s="44" t="s">
        <v>293</v>
      </c>
      <c r="C456" s="44" t="s">
        <v>177</v>
      </c>
      <c r="D456" s="44" t="s">
        <v>666</v>
      </c>
      <c r="E456" s="44">
        <v>414</v>
      </c>
      <c r="F456" s="112"/>
      <c r="G456" s="28"/>
      <c r="H456" s="113">
        <f t="shared" si="38"/>
        <v>0</v>
      </c>
      <c r="I456" s="28">
        <v>1957.9</v>
      </c>
      <c r="J456" s="113">
        <f t="shared" si="39"/>
        <v>1957.9</v>
      </c>
      <c r="M456" s="23">
        <f>J456+L456</f>
        <v>1957.9</v>
      </c>
    </row>
    <row r="457" spans="1:13" ht="38.25" outlineLevel="6" x14ac:dyDescent="0.25">
      <c r="A457" s="82" t="s">
        <v>318</v>
      </c>
      <c r="B457" s="43" t="s">
        <v>293</v>
      </c>
      <c r="C457" s="43" t="s">
        <v>177</v>
      </c>
      <c r="D457" s="43" t="s">
        <v>319</v>
      </c>
      <c r="E457" s="43"/>
      <c r="F457" s="112">
        <v>1.55654</v>
      </c>
      <c r="G457" s="26">
        <f>G458</f>
        <v>37099.699999999997</v>
      </c>
      <c r="H457" s="113">
        <f t="shared" si="38"/>
        <v>37101.256539999995</v>
      </c>
      <c r="I457" s="26">
        <f>I458</f>
        <v>0</v>
      </c>
      <c r="J457" s="113">
        <f t="shared" si="39"/>
        <v>37101.256539999995</v>
      </c>
      <c r="L457" s="1"/>
      <c r="M457" s="1"/>
    </row>
    <row r="458" spans="1:13" ht="38.25" outlineLevel="7" x14ac:dyDescent="0.25">
      <c r="A458" s="83" t="s">
        <v>316</v>
      </c>
      <c r="B458" s="44" t="s">
        <v>293</v>
      </c>
      <c r="C458" s="44" t="s">
        <v>177</v>
      </c>
      <c r="D458" s="44" t="s">
        <v>319</v>
      </c>
      <c r="E458" s="44" t="s">
        <v>317</v>
      </c>
      <c r="F458" s="112">
        <v>1.55654</v>
      </c>
      <c r="G458" s="115">
        <f>37100-0.3</f>
        <v>37099.699999999997</v>
      </c>
      <c r="H458" s="113">
        <f t="shared" si="38"/>
        <v>37101.256539999995</v>
      </c>
      <c r="I458" s="123"/>
      <c r="J458" s="113">
        <f t="shared" si="39"/>
        <v>37101.256539999995</v>
      </c>
      <c r="K458" s="32" t="s">
        <v>641</v>
      </c>
      <c r="L458" s="142"/>
      <c r="M458" s="23">
        <f>J458+L458</f>
        <v>37101.256539999995</v>
      </c>
    </row>
    <row r="459" spans="1:13" outlineLevel="7" x14ac:dyDescent="0.25">
      <c r="A459" s="29" t="s">
        <v>575</v>
      </c>
      <c r="B459" s="45" t="s">
        <v>293</v>
      </c>
      <c r="C459" s="45" t="s">
        <v>518</v>
      </c>
      <c r="D459" s="59" t="s">
        <v>555</v>
      </c>
      <c r="E459" s="45" t="s">
        <v>555</v>
      </c>
      <c r="F459" s="112">
        <v>0</v>
      </c>
      <c r="G459" s="26">
        <f>G460</f>
        <v>73956.7</v>
      </c>
      <c r="H459" s="113">
        <f t="shared" si="38"/>
        <v>73956.7</v>
      </c>
      <c r="I459" s="26">
        <f>I460</f>
        <v>497.69999999999857</v>
      </c>
      <c r="J459" s="113">
        <f t="shared" si="39"/>
        <v>74454.399999999994</v>
      </c>
      <c r="L459" s="1"/>
      <c r="M459" s="1"/>
    </row>
    <row r="460" spans="1:13" ht="25.5" outlineLevel="7" x14ac:dyDescent="0.25">
      <c r="A460" s="29" t="s">
        <v>576</v>
      </c>
      <c r="B460" s="45" t="s">
        <v>293</v>
      </c>
      <c r="C460" s="45" t="s">
        <v>518</v>
      </c>
      <c r="D460" s="59" t="s">
        <v>79</v>
      </c>
      <c r="E460" s="45" t="s">
        <v>555</v>
      </c>
      <c r="F460" s="112">
        <v>0</v>
      </c>
      <c r="G460" s="26">
        <f>G461</f>
        <v>73956.7</v>
      </c>
      <c r="H460" s="113">
        <f t="shared" si="38"/>
        <v>73956.7</v>
      </c>
      <c r="I460" s="26">
        <f>I461</f>
        <v>497.69999999999857</v>
      </c>
      <c r="J460" s="113">
        <f t="shared" si="39"/>
        <v>74454.399999999994</v>
      </c>
      <c r="L460" s="1"/>
      <c r="M460" s="1"/>
    </row>
    <row r="461" spans="1:13" ht="25.5" outlineLevel="7" x14ac:dyDescent="0.25">
      <c r="A461" s="29" t="s">
        <v>577</v>
      </c>
      <c r="B461" s="45" t="s">
        <v>293</v>
      </c>
      <c r="C461" s="45" t="s">
        <v>518</v>
      </c>
      <c r="D461" s="59" t="s">
        <v>81</v>
      </c>
      <c r="E461" s="58" t="s">
        <v>555</v>
      </c>
      <c r="F461" s="112">
        <v>0</v>
      </c>
      <c r="G461" s="26">
        <f>G462</f>
        <v>73956.7</v>
      </c>
      <c r="H461" s="113">
        <f t="shared" si="38"/>
        <v>73956.7</v>
      </c>
      <c r="I461" s="26">
        <f>I462</f>
        <v>497.69999999999857</v>
      </c>
      <c r="J461" s="113">
        <f t="shared" si="39"/>
        <v>74454.399999999994</v>
      </c>
      <c r="L461" s="1"/>
      <c r="M461" s="1"/>
    </row>
    <row r="462" spans="1:13" ht="25.5" outlineLevel="7" x14ac:dyDescent="0.25">
      <c r="A462" s="29" t="s">
        <v>578</v>
      </c>
      <c r="B462" s="45" t="s">
        <v>293</v>
      </c>
      <c r="C462" s="45" t="s">
        <v>518</v>
      </c>
      <c r="D462" s="59" t="s">
        <v>581</v>
      </c>
      <c r="E462" s="58" t="s">
        <v>555</v>
      </c>
      <c r="F462" s="112">
        <v>0</v>
      </c>
      <c r="G462" s="26">
        <f>G463+G465+G467+G471</f>
        <v>73956.7</v>
      </c>
      <c r="H462" s="113">
        <f t="shared" si="38"/>
        <v>73956.7</v>
      </c>
      <c r="I462" s="26">
        <f>I463+I465+I467+I471+I469</f>
        <v>497.69999999999857</v>
      </c>
      <c r="J462" s="113">
        <f t="shared" ref="J462:J518" si="43">H462+I462</f>
        <v>74454.399999999994</v>
      </c>
      <c r="L462" s="1"/>
      <c r="M462" s="1"/>
    </row>
    <row r="463" spans="1:13" ht="25.5" outlineLevel="7" x14ac:dyDescent="0.25">
      <c r="A463" s="29" t="s">
        <v>579</v>
      </c>
      <c r="B463" s="51" t="s">
        <v>293</v>
      </c>
      <c r="C463" s="45" t="s">
        <v>518</v>
      </c>
      <c r="D463" s="67" t="s">
        <v>582</v>
      </c>
      <c r="E463" s="51" t="s">
        <v>555</v>
      </c>
      <c r="F463" s="112">
        <v>0</v>
      </c>
      <c r="G463" s="26">
        <f>G464</f>
        <v>73949.3</v>
      </c>
      <c r="H463" s="113">
        <f t="shared" si="38"/>
        <v>73949.3</v>
      </c>
      <c r="I463" s="26">
        <f>I464</f>
        <v>-25000</v>
      </c>
      <c r="J463" s="113">
        <f t="shared" si="43"/>
        <v>48949.3</v>
      </c>
      <c r="L463" s="1"/>
      <c r="M463" s="1"/>
    </row>
    <row r="464" spans="1:13" ht="38.25" outlineLevel="7" x14ac:dyDescent="0.25">
      <c r="A464" s="98" t="s">
        <v>580</v>
      </c>
      <c r="B464" s="54" t="s">
        <v>293</v>
      </c>
      <c r="C464" s="45" t="s">
        <v>518</v>
      </c>
      <c r="D464" s="69" t="s">
        <v>582</v>
      </c>
      <c r="E464" s="54" t="s">
        <v>317</v>
      </c>
      <c r="F464" s="112"/>
      <c r="G464" s="28">
        <v>73949.3</v>
      </c>
      <c r="H464" s="113">
        <f t="shared" si="38"/>
        <v>73949.3</v>
      </c>
      <c r="I464" s="28">
        <v>-25000</v>
      </c>
      <c r="J464" s="113">
        <f t="shared" si="43"/>
        <v>48949.3</v>
      </c>
      <c r="M464" s="23">
        <f>J464+L464</f>
        <v>48949.3</v>
      </c>
    </row>
    <row r="465" spans="1:13" s="27" customFormat="1" ht="25.5" outlineLevel="7" x14ac:dyDescent="0.25">
      <c r="A465" s="101" t="s">
        <v>632</v>
      </c>
      <c r="B465" s="51" t="s">
        <v>293</v>
      </c>
      <c r="C465" s="45" t="s">
        <v>518</v>
      </c>
      <c r="D465" s="67" t="s">
        <v>631</v>
      </c>
      <c r="E465" s="51"/>
      <c r="F465" s="124">
        <v>0</v>
      </c>
      <c r="G465" s="26">
        <f>G466</f>
        <v>7.4</v>
      </c>
      <c r="H465" s="113">
        <f t="shared" si="38"/>
        <v>7.4</v>
      </c>
      <c r="I465" s="26">
        <f>I466</f>
        <v>-2.5</v>
      </c>
      <c r="J465" s="113">
        <f t="shared" si="43"/>
        <v>4.9000000000000004</v>
      </c>
      <c r="K465" s="32"/>
    </row>
    <row r="466" spans="1:13" ht="38.25" outlineLevel="7" x14ac:dyDescent="0.25">
      <c r="A466" s="98" t="s">
        <v>580</v>
      </c>
      <c r="B466" s="54" t="s">
        <v>293</v>
      </c>
      <c r="C466" s="52" t="s">
        <v>518</v>
      </c>
      <c r="D466" s="69" t="s">
        <v>631</v>
      </c>
      <c r="E466" s="54" t="s">
        <v>317</v>
      </c>
      <c r="F466" s="124"/>
      <c r="G466" s="115">
        <v>7.4</v>
      </c>
      <c r="H466" s="113">
        <f t="shared" si="38"/>
        <v>7.4</v>
      </c>
      <c r="I466" s="115">
        <v>-2.5</v>
      </c>
      <c r="J466" s="113">
        <f t="shared" si="43"/>
        <v>4.9000000000000004</v>
      </c>
      <c r="M466" s="23">
        <f>J466+L466</f>
        <v>4.9000000000000004</v>
      </c>
    </row>
    <row r="467" spans="1:13" ht="25.5" outlineLevel="7" x14ac:dyDescent="0.25">
      <c r="A467" s="101" t="s">
        <v>653</v>
      </c>
      <c r="B467" s="51" t="s">
        <v>293</v>
      </c>
      <c r="C467" s="70" t="s">
        <v>518</v>
      </c>
      <c r="D467" s="70" t="s">
        <v>519</v>
      </c>
      <c r="E467" s="70" t="s">
        <v>555</v>
      </c>
      <c r="F467" s="124">
        <v>0</v>
      </c>
      <c r="G467" s="31"/>
      <c r="H467" s="113">
        <f t="shared" si="38"/>
        <v>0</v>
      </c>
      <c r="I467" s="26">
        <f>I468</f>
        <v>362.5</v>
      </c>
      <c r="J467" s="113">
        <f t="shared" si="43"/>
        <v>362.5</v>
      </c>
      <c r="L467" s="1"/>
      <c r="M467" s="1"/>
    </row>
    <row r="468" spans="1:13" ht="30" outlineLevel="7" x14ac:dyDescent="0.25">
      <c r="A468" s="98" t="s">
        <v>553</v>
      </c>
      <c r="B468" s="54" t="s">
        <v>293</v>
      </c>
      <c r="C468" s="71" t="s">
        <v>518</v>
      </c>
      <c r="D468" s="71" t="s">
        <v>519</v>
      </c>
      <c r="E468" s="71" t="s">
        <v>45</v>
      </c>
      <c r="F468" s="124"/>
      <c r="G468" s="31"/>
      <c r="H468" s="113">
        <f t="shared" si="38"/>
        <v>0</v>
      </c>
      <c r="I468" s="116">
        <f>267.3+95.2</f>
        <v>362.5</v>
      </c>
      <c r="J468" s="113">
        <f t="shared" si="43"/>
        <v>362.5</v>
      </c>
      <c r="K468" s="32" t="s">
        <v>654</v>
      </c>
      <c r="M468" s="23">
        <f>J468+L468</f>
        <v>362.5</v>
      </c>
    </row>
    <row r="469" spans="1:13" s="150" customFormat="1" outlineLevel="7" x14ac:dyDescent="0.25">
      <c r="A469" s="143" t="s">
        <v>805</v>
      </c>
      <c r="B469" s="51" t="s">
        <v>293</v>
      </c>
      <c r="C469" s="70" t="s">
        <v>518</v>
      </c>
      <c r="D469" s="151" t="s">
        <v>179</v>
      </c>
      <c r="E469" s="152" t="s">
        <v>555</v>
      </c>
      <c r="F469" s="124"/>
      <c r="G469" s="31"/>
      <c r="H469" s="26"/>
      <c r="I469" s="26">
        <f>I470</f>
        <v>125.6</v>
      </c>
      <c r="J469" s="113">
        <f t="shared" si="43"/>
        <v>125.6</v>
      </c>
      <c r="K469" s="147"/>
      <c r="L469" s="149"/>
      <c r="M469" s="149"/>
    </row>
    <row r="470" spans="1:13" s="150" customFormat="1" outlineLevel="7" x14ac:dyDescent="0.25">
      <c r="A470" s="145" t="s">
        <v>806</v>
      </c>
      <c r="B470" s="54" t="s">
        <v>293</v>
      </c>
      <c r="C470" s="71" t="s">
        <v>518</v>
      </c>
      <c r="D470" s="153" t="s">
        <v>179</v>
      </c>
      <c r="E470" s="24" t="s">
        <v>47</v>
      </c>
      <c r="F470" s="124"/>
      <c r="G470" s="31"/>
      <c r="H470" s="26"/>
      <c r="I470" s="159">
        <v>125.6</v>
      </c>
      <c r="J470" s="113">
        <f t="shared" si="43"/>
        <v>125.6</v>
      </c>
      <c r="K470" s="147"/>
      <c r="L470" s="149">
        <v>125.6</v>
      </c>
      <c r="M470" s="23">
        <f>J470+L470</f>
        <v>251.2</v>
      </c>
    </row>
    <row r="471" spans="1:13" outlineLevel="7" x14ac:dyDescent="0.25">
      <c r="A471" s="88" t="s">
        <v>656</v>
      </c>
      <c r="B471" s="51" t="s">
        <v>293</v>
      </c>
      <c r="C471" s="70" t="s">
        <v>518</v>
      </c>
      <c r="D471" s="70" t="s">
        <v>655</v>
      </c>
      <c r="E471" s="70" t="s">
        <v>555</v>
      </c>
      <c r="F471" s="124">
        <v>0</v>
      </c>
      <c r="G471" s="31"/>
      <c r="H471" s="113">
        <f t="shared" si="38"/>
        <v>0</v>
      </c>
      <c r="I471" s="26">
        <f>I472</f>
        <v>25012.1</v>
      </c>
      <c r="J471" s="113">
        <f t="shared" si="43"/>
        <v>25012.1</v>
      </c>
      <c r="L471" s="1"/>
      <c r="M471" s="1"/>
    </row>
    <row r="472" spans="1:13" ht="39" outlineLevel="7" x14ac:dyDescent="0.25">
      <c r="A472" s="98" t="s">
        <v>580</v>
      </c>
      <c r="B472" s="54" t="s">
        <v>293</v>
      </c>
      <c r="C472" s="71" t="s">
        <v>518</v>
      </c>
      <c r="D472" s="71" t="s">
        <v>655</v>
      </c>
      <c r="E472" s="71" t="s">
        <v>317</v>
      </c>
      <c r="F472" s="124"/>
      <c r="G472" s="31"/>
      <c r="H472" s="113">
        <f t="shared" si="38"/>
        <v>0</v>
      </c>
      <c r="I472" s="116">
        <f>4289.5+9661.7+5400+5660.9</f>
        <v>25012.1</v>
      </c>
      <c r="J472" s="113">
        <f t="shared" si="43"/>
        <v>25012.1</v>
      </c>
      <c r="K472" s="33" t="s">
        <v>659</v>
      </c>
      <c r="M472" s="23">
        <f>J472+L472</f>
        <v>25012.1</v>
      </c>
    </row>
    <row r="473" spans="1:13" s="27" customFormat="1" outlineLevel="7" x14ac:dyDescent="0.25">
      <c r="A473" s="101" t="s">
        <v>630</v>
      </c>
      <c r="B473" s="51" t="s">
        <v>293</v>
      </c>
      <c r="C473" s="45" t="s">
        <v>181</v>
      </c>
      <c r="D473" s="67"/>
      <c r="E473" s="51"/>
      <c r="F473" s="124">
        <v>0</v>
      </c>
      <c r="G473" s="26">
        <f>G474</f>
        <v>134887.29999999999</v>
      </c>
      <c r="H473" s="113">
        <f t="shared" si="38"/>
        <v>134887.29999999999</v>
      </c>
      <c r="I473" s="26">
        <f>I474</f>
        <v>157.6</v>
      </c>
      <c r="J473" s="113">
        <f t="shared" si="43"/>
        <v>135044.9</v>
      </c>
      <c r="K473" s="32"/>
    </row>
    <row r="474" spans="1:13" s="27" customFormat="1" ht="25.5" outlineLevel="7" x14ac:dyDescent="0.25">
      <c r="A474" s="29" t="s">
        <v>576</v>
      </c>
      <c r="B474" s="45" t="s">
        <v>293</v>
      </c>
      <c r="C474" s="45" t="s">
        <v>181</v>
      </c>
      <c r="D474" s="59" t="s">
        <v>79</v>
      </c>
      <c r="E474" s="51"/>
      <c r="F474" s="124">
        <v>0</v>
      </c>
      <c r="G474" s="26">
        <f>G479</f>
        <v>134887.29999999999</v>
      </c>
      <c r="H474" s="113">
        <f t="shared" si="38"/>
        <v>134887.29999999999</v>
      </c>
      <c r="I474" s="26">
        <f>I475</f>
        <v>157.6</v>
      </c>
      <c r="J474" s="113">
        <f t="shared" si="43"/>
        <v>135044.9</v>
      </c>
      <c r="K474" s="32"/>
    </row>
    <row r="475" spans="1:13" s="27" customFormat="1" ht="25.5" outlineLevel="7" x14ac:dyDescent="0.25">
      <c r="A475" s="88" t="s">
        <v>577</v>
      </c>
      <c r="B475" s="45" t="s">
        <v>293</v>
      </c>
      <c r="C475" s="45" t="s">
        <v>181</v>
      </c>
      <c r="D475" s="70" t="s">
        <v>81</v>
      </c>
      <c r="E475" s="51"/>
      <c r="F475" s="124">
        <v>0</v>
      </c>
      <c r="G475" s="26"/>
      <c r="H475" s="113">
        <f t="shared" si="38"/>
        <v>0</v>
      </c>
      <c r="I475" s="26">
        <f>I476+I479</f>
        <v>157.6</v>
      </c>
      <c r="J475" s="113">
        <f t="shared" si="43"/>
        <v>157.6</v>
      </c>
      <c r="K475" s="32"/>
    </row>
    <row r="476" spans="1:13" s="27" customFormat="1" ht="25.5" outlineLevel="7" x14ac:dyDescent="0.25">
      <c r="A476" s="88" t="s">
        <v>578</v>
      </c>
      <c r="B476" s="51" t="s">
        <v>293</v>
      </c>
      <c r="C476" s="45" t="s">
        <v>181</v>
      </c>
      <c r="D476" s="70" t="s">
        <v>581</v>
      </c>
      <c r="E476" s="51"/>
      <c r="F476" s="124">
        <v>0</v>
      </c>
      <c r="G476" s="26"/>
      <c r="H476" s="113">
        <f t="shared" si="38"/>
        <v>0</v>
      </c>
      <c r="I476" s="26">
        <f>I477</f>
        <v>157.6</v>
      </c>
      <c r="J476" s="113">
        <f t="shared" si="43"/>
        <v>157.6</v>
      </c>
      <c r="K476" s="32"/>
    </row>
    <row r="477" spans="1:13" s="27" customFormat="1" ht="25.5" outlineLevel="7" x14ac:dyDescent="0.25">
      <c r="A477" s="88" t="s">
        <v>653</v>
      </c>
      <c r="B477" s="51" t="s">
        <v>293</v>
      </c>
      <c r="C477" s="45" t="s">
        <v>181</v>
      </c>
      <c r="D477" s="70" t="s">
        <v>519</v>
      </c>
      <c r="E477" s="70" t="s">
        <v>555</v>
      </c>
      <c r="F477" s="124">
        <v>0</v>
      </c>
      <c r="G477" s="26"/>
      <c r="H477" s="113">
        <f t="shared" si="38"/>
        <v>0</v>
      </c>
      <c r="I477" s="26">
        <f>I478</f>
        <v>157.6</v>
      </c>
      <c r="J477" s="113">
        <f t="shared" si="43"/>
        <v>157.6</v>
      </c>
      <c r="K477" s="32"/>
    </row>
    <row r="478" spans="1:13" s="27" customFormat="1" outlineLevel="7" x14ac:dyDescent="0.25">
      <c r="A478" s="89" t="s">
        <v>553</v>
      </c>
      <c r="B478" s="54" t="s">
        <v>293</v>
      </c>
      <c r="C478" s="71" t="s">
        <v>181</v>
      </c>
      <c r="D478" s="71" t="s">
        <v>519</v>
      </c>
      <c r="E478" s="71" t="s">
        <v>45</v>
      </c>
      <c r="F478" s="124"/>
      <c r="G478" s="26"/>
      <c r="H478" s="113">
        <f t="shared" si="38"/>
        <v>0</v>
      </c>
      <c r="I478" s="116">
        <v>157.6</v>
      </c>
      <c r="J478" s="113">
        <f t="shared" si="43"/>
        <v>157.6</v>
      </c>
      <c r="K478" s="32" t="s">
        <v>660</v>
      </c>
      <c r="L478" s="141"/>
      <c r="M478" s="23">
        <f>J478+L478</f>
        <v>157.6</v>
      </c>
    </row>
    <row r="479" spans="1:13" ht="25.5" outlineLevel="7" x14ac:dyDescent="0.25">
      <c r="A479" s="29" t="s">
        <v>590</v>
      </c>
      <c r="B479" s="45" t="s">
        <v>293</v>
      </c>
      <c r="C479" s="45" t="s">
        <v>181</v>
      </c>
      <c r="D479" s="59" t="s">
        <v>591</v>
      </c>
      <c r="E479" s="45" t="s">
        <v>555</v>
      </c>
      <c r="F479" s="124">
        <v>0</v>
      </c>
      <c r="G479" s="26">
        <f>G480+G481</f>
        <v>134887.29999999999</v>
      </c>
      <c r="H479" s="113">
        <f t="shared" si="38"/>
        <v>134887.29999999999</v>
      </c>
      <c r="I479" s="26">
        <f>I480+I481</f>
        <v>0</v>
      </c>
      <c r="J479" s="113">
        <f t="shared" si="43"/>
        <v>134887.29999999999</v>
      </c>
      <c r="L479" s="1"/>
      <c r="M479" s="1"/>
    </row>
    <row r="480" spans="1:13" ht="38.25" outlineLevel="7" x14ac:dyDescent="0.25">
      <c r="A480" s="30" t="s">
        <v>580</v>
      </c>
      <c r="B480" s="52" t="s">
        <v>293</v>
      </c>
      <c r="C480" s="52" t="s">
        <v>181</v>
      </c>
      <c r="D480" s="63" t="s">
        <v>591</v>
      </c>
      <c r="E480" s="52" t="s">
        <v>317</v>
      </c>
      <c r="F480" s="124"/>
      <c r="G480" s="28">
        <v>134873.79999999999</v>
      </c>
      <c r="H480" s="113">
        <f t="shared" si="38"/>
        <v>134873.79999999999</v>
      </c>
      <c r="I480" s="31"/>
      <c r="J480" s="113">
        <f t="shared" si="43"/>
        <v>134873.79999999999</v>
      </c>
      <c r="M480" s="23">
        <f t="shared" ref="M480:M481" si="44">J480+L480</f>
        <v>134873.79999999999</v>
      </c>
    </row>
    <row r="481" spans="1:13" ht="38.25" outlineLevel="7" x14ac:dyDescent="0.25">
      <c r="A481" s="30" t="s">
        <v>580</v>
      </c>
      <c r="B481" s="52" t="s">
        <v>293</v>
      </c>
      <c r="C481" s="52" t="s">
        <v>181</v>
      </c>
      <c r="D481" s="63" t="s">
        <v>591</v>
      </c>
      <c r="E481" s="52" t="s">
        <v>317</v>
      </c>
      <c r="F481" s="124"/>
      <c r="G481" s="115">
        <v>13.5</v>
      </c>
      <c r="H481" s="113">
        <f t="shared" si="38"/>
        <v>13.5</v>
      </c>
      <c r="I481" s="31"/>
      <c r="J481" s="113">
        <f t="shared" si="43"/>
        <v>13.5</v>
      </c>
      <c r="M481" s="23">
        <f t="shared" si="44"/>
        <v>13.5</v>
      </c>
    </row>
    <row r="482" spans="1:13" outlineLevel="1" x14ac:dyDescent="0.25">
      <c r="A482" s="85" t="s">
        <v>224</v>
      </c>
      <c r="B482" s="48" t="s">
        <v>293</v>
      </c>
      <c r="C482" s="48" t="s">
        <v>225</v>
      </c>
      <c r="D482" s="48"/>
      <c r="E482" s="48"/>
      <c r="F482" s="112">
        <v>10000</v>
      </c>
      <c r="G482" s="26">
        <f>G489</f>
        <v>628062.80000000005</v>
      </c>
      <c r="H482" s="113">
        <f t="shared" si="38"/>
        <v>638062.80000000005</v>
      </c>
      <c r="I482" s="26">
        <f>I489+I483</f>
        <v>3090.7</v>
      </c>
      <c r="J482" s="113">
        <f t="shared" si="43"/>
        <v>641153.5</v>
      </c>
      <c r="L482" s="1"/>
      <c r="M482" s="1"/>
    </row>
    <row r="483" spans="1:13" outlineLevel="1" x14ac:dyDescent="0.25">
      <c r="A483" s="88" t="s">
        <v>657</v>
      </c>
      <c r="B483" s="43" t="s">
        <v>293</v>
      </c>
      <c r="C483" s="70" t="s">
        <v>350</v>
      </c>
      <c r="D483" s="48"/>
      <c r="E483" s="48"/>
      <c r="F483" s="112">
        <v>0</v>
      </c>
      <c r="G483" s="26">
        <f>G484</f>
        <v>0</v>
      </c>
      <c r="H483" s="113">
        <f t="shared" si="38"/>
        <v>0</v>
      </c>
      <c r="I483" s="26">
        <f>I484</f>
        <v>189</v>
      </c>
      <c r="J483" s="113">
        <f t="shared" si="43"/>
        <v>189</v>
      </c>
      <c r="L483" s="1"/>
      <c r="M483" s="1"/>
    </row>
    <row r="484" spans="1:13" outlineLevel="1" x14ac:dyDescent="0.25">
      <c r="A484" s="82" t="s">
        <v>322</v>
      </c>
      <c r="B484" s="43" t="s">
        <v>293</v>
      </c>
      <c r="C484" s="70" t="s">
        <v>350</v>
      </c>
      <c r="D484" s="43" t="s">
        <v>323</v>
      </c>
      <c r="E484" s="48"/>
      <c r="F484" s="112">
        <v>0</v>
      </c>
      <c r="G484" s="26">
        <f>G485</f>
        <v>0</v>
      </c>
      <c r="H484" s="113">
        <f t="shared" si="38"/>
        <v>0</v>
      </c>
      <c r="I484" s="26">
        <f>I485</f>
        <v>189</v>
      </c>
      <c r="J484" s="113">
        <f t="shared" si="43"/>
        <v>189</v>
      </c>
      <c r="L484" s="1"/>
      <c r="M484" s="1"/>
    </row>
    <row r="485" spans="1:13" ht="25.5" outlineLevel="1" x14ac:dyDescent="0.25">
      <c r="A485" s="82" t="s">
        <v>324</v>
      </c>
      <c r="B485" s="43" t="s">
        <v>293</v>
      </c>
      <c r="C485" s="70" t="s">
        <v>350</v>
      </c>
      <c r="D485" s="43" t="s">
        <v>325</v>
      </c>
      <c r="E485" s="48"/>
      <c r="F485" s="112">
        <v>0</v>
      </c>
      <c r="G485" s="26">
        <f>G486</f>
        <v>0</v>
      </c>
      <c r="H485" s="113">
        <f t="shared" si="38"/>
        <v>0</v>
      </c>
      <c r="I485" s="26">
        <f>I486</f>
        <v>189</v>
      </c>
      <c r="J485" s="113">
        <f t="shared" si="43"/>
        <v>189</v>
      </c>
      <c r="L485" s="1"/>
      <c r="M485" s="1"/>
    </row>
    <row r="486" spans="1:13" ht="38.25" outlineLevel="1" x14ac:dyDescent="0.25">
      <c r="A486" s="88" t="s">
        <v>738</v>
      </c>
      <c r="B486" s="45" t="s">
        <v>293</v>
      </c>
      <c r="C486" s="70" t="s">
        <v>350</v>
      </c>
      <c r="D486" s="59" t="s">
        <v>739</v>
      </c>
      <c r="E486" s="90"/>
      <c r="F486" s="112">
        <v>0</v>
      </c>
      <c r="G486" s="26">
        <f>G487</f>
        <v>0</v>
      </c>
      <c r="H486" s="113">
        <f t="shared" si="38"/>
        <v>0</v>
      </c>
      <c r="I486" s="26">
        <f>I487</f>
        <v>189</v>
      </c>
      <c r="J486" s="113">
        <f t="shared" si="43"/>
        <v>189</v>
      </c>
      <c r="L486" s="1"/>
      <c r="M486" s="1"/>
    </row>
    <row r="487" spans="1:13" ht="25.5" outlineLevel="1" x14ac:dyDescent="0.25">
      <c r="A487" s="103" t="s">
        <v>653</v>
      </c>
      <c r="B487" s="45" t="s">
        <v>293</v>
      </c>
      <c r="C487" s="70" t="s">
        <v>350</v>
      </c>
      <c r="D487" s="45" t="s">
        <v>326</v>
      </c>
      <c r="E487" s="70"/>
      <c r="F487" s="112">
        <v>0</v>
      </c>
      <c r="G487" s="26">
        <f>G488</f>
        <v>0</v>
      </c>
      <c r="H487" s="113">
        <f t="shared" si="38"/>
        <v>0</v>
      </c>
      <c r="I487" s="26">
        <f>I488</f>
        <v>189</v>
      </c>
      <c r="J487" s="113">
        <f t="shared" si="43"/>
        <v>189</v>
      </c>
      <c r="L487" s="1"/>
      <c r="M487" s="1"/>
    </row>
    <row r="488" spans="1:13" outlineLevel="1" x14ac:dyDescent="0.25">
      <c r="A488" s="30" t="s">
        <v>553</v>
      </c>
      <c r="B488" s="52" t="s">
        <v>293</v>
      </c>
      <c r="C488" s="71" t="s">
        <v>350</v>
      </c>
      <c r="D488" s="52" t="s">
        <v>326</v>
      </c>
      <c r="E488" s="52" t="s">
        <v>45</v>
      </c>
      <c r="F488" s="112"/>
      <c r="G488" s="26"/>
      <c r="H488" s="113">
        <f t="shared" si="38"/>
        <v>0</v>
      </c>
      <c r="I488" s="116">
        <f>189</f>
        <v>189</v>
      </c>
      <c r="J488" s="113">
        <f t="shared" si="43"/>
        <v>189</v>
      </c>
      <c r="K488" s="32" t="s">
        <v>658</v>
      </c>
      <c r="M488" s="23">
        <f>J488+L488</f>
        <v>189</v>
      </c>
    </row>
    <row r="489" spans="1:13" outlineLevel="2" x14ac:dyDescent="0.25">
      <c r="A489" s="82" t="s">
        <v>320</v>
      </c>
      <c r="B489" s="43" t="s">
        <v>293</v>
      </c>
      <c r="C489" s="43" t="s">
        <v>321</v>
      </c>
      <c r="D489" s="43"/>
      <c r="E489" s="43"/>
      <c r="F489" s="112">
        <v>10000</v>
      </c>
      <c r="G489" s="26">
        <f>G490</f>
        <v>628062.80000000005</v>
      </c>
      <c r="H489" s="113">
        <f t="shared" si="38"/>
        <v>638062.80000000005</v>
      </c>
      <c r="I489" s="26">
        <f>I490</f>
        <v>2901.7</v>
      </c>
      <c r="J489" s="113">
        <f t="shared" si="43"/>
        <v>640964.5</v>
      </c>
      <c r="L489" s="1"/>
      <c r="M489" s="1"/>
    </row>
    <row r="490" spans="1:13" outlineLevel="3" x14ac:dyDescent="0.25">
      <c r="A490" s="82" t="s">
        <v>322</v>
      </c>
      <c r="B490" s="43" t="s">
        <v>293</v>
      </c>
      <c r="C490" s="43" t="s">
        <v>321</v>
      </c>
      <c r="D490" s="43" t="s">
        <v>323</v>
      </c>
      <c r="E490" s="43"/>
      <c r="F490" s="112">
        <v>10000</v>
      </c>
      <c r="G490" s="26">
        <f>G491</f>
        <v>628062.80000000005</v>
      </c>
      <c r="H490" s="113">
        <f t="shared" si="38"/>
        <v>638062.80000000005</v>
      </c>
      <c r="I490" s="26">
        <f>I491</f>
        <v>2901.7</v>
      </c>
      <c r="J490" s="113">
        <f t="shared" si="43"/>
        <v>640964.5</v>
      </c>
      <c r="L490" s="1"/>
      <c r="M490" s="1"/>
    </row>
    <row r="491" spans="1:13" ht="25.5" outlineLevel="4" x14ac:dyDescent="0.25">
      <c r="A491" s="82" t="s">
        <v>324</v>
      </c>
      <c r="B491" s="43" t="s">
        <v>293</v>
      </c>
      <c r="C491" s="43" t="s">
        <v>321</v>
      </c>
      <c r="D491" s="43" t="s">
        <v>325</v>
      </c>
      <c r="E491" s="43"/>
      <c r="F491" s="112">
        <v>10000</v>
      </c>
      <c r="G491" s="26">
        <f>G492+G496</f>
        <v>628062.80000000005</v>
      </c>
      <c r="H491" s="113">
        <f t="shared" si="38"/>
        <v>638062.80000000005</v>
      </c>
      <c r="I491" s="26">
        <f>I492+I496</f>
        <v>2901.7</v>
      </c>
      <c r="J491" s="113">
        <f t="shared" si="43"/>
        <v>640964.5</v>
      </c>
      <c r="L491" s="1"/>
      <c r="M491" s="1"/>
    </row>
    <row r="492" spans="1:13" ht="38.25" outlineLevel="4" x14ac:dyDescent="0.25">
      <c r="A492" s="29" t="s">
        <v>738</v>
      </c>
      <c r="B492" s="45" t="s">
        <v>293</v>
      </c>
      <c r="C492" s="43" t="s">
        <v>321</v>
      </c>
      <c r="D492" s="59" t="s">
        <v>739</v>
      </c>
      <c r="E492" s="43"/>
      <c r="F492" s="112">
        <v>10000</v>
      </c>
      <c r="G492" s="26">
        <f>G493</f>
        <v>0</v>
      </c>
      <c r="H492" s="113">
        <f t="shared" si="38"/>
        <v>10000</v>
      </c>
      <c r="I492" s="26">
        <f>I493</f>
        <v>2901.7</v>
      </c>
      <c r="J492" s="113">
        <f t="shared" si="43"/>
        <v>12901.7</v>
      </c>
      <c r="L492" s="1"/>
      <c r="M492" s="1"/>
    </row>
    <row r="493" spans="1:13" ht="25.5" outlineLevel="6" x14ac:dyDescent="0.25">
      <c r="A493" s="82" t="s">
        <v>291</v>
      </c>
      <c r="B493" s="43" t="s">
        <v>293</v>
      </c>
      <c r="C493" s="43" t="s">
        <v>321</v>
      </c>
      <c r="D493" s="43" t="s">
        <v>326</v>
      </c>
      <c r="E493" s="43"/>
      <c r="F493" s="112">
        <v>10000</v>
      </c>
      <c r="G493" s="26">
        <f>G495</f>
        <v>0</v>
      </c>
      <c r="H493" s="113">
        <f t="shared" si="38"/>
        <v>10000</v>
      </c>
      <c r="I493" s="26">
        <f>I495+I494</f>
        <v>2901.7</v>
      </c>
      <c r="J493" s="113">
        <f t="shared" si="43"/>
        <v>12901.7</v>
      </c>
      <c r="L493" s="1"/>
      <c r="M493" s="1"/>
    </row>
    <row r="494" spans="1:13" ht="30" outlineLevel="6" x14ac:dyDescent="0.25">
      <c r="A494" s="83" t="s">
        <v>44</v>
      </c>
      <c r="B494" s="44" t="s">
        <v>293</v>
      </c>
      <c r="C494" s="44" t="s">
        <v>321</v>
      </c>
      <c r="D494" s="44" t="s">
        <v>326</v>
      </c>
      <c r="E494" s="44">
        <v>244</v>
      </c>
      <c r="F494" s="112"/>
      <c r="G494" s="26"/>
      <c r="H494" s="113">
        <f t="shared" si="38"/>
        <v>0</v>
      </c>
      <c r="I494" s="116">
        <f>1308.1+768.6+600+225</f>
        <v>2901.7</v>
      </c>
      <c r="J494" s="113">
        <f t="shared" si="43"/>
        <v>2901.7</v>
      </c>
      <c r="K494" s="32" t="s">
        <v>652</v>
      </c>
      <c r="M494" s="23">
        <f t="shared" ref="M494:M495" si="45">J494+L494</f>
        <v>2901.7</v>
      </c>
    </row>
    <row r="495" spans="1:13" ht="38.25" outlineLevel="7" x14ac:dyDescent="0.25">
      <c r="A495" s="83" t="s">
        <v>316</v>
      </c>
      <c r="B495" s="44" t="s">
        <v>293</v>
      </c>
      <c r="C495" s="44" t="s">
        <v>321</v>
      </c>
      <c r="D495" s="44" t="s">
        <v>326</v>
      </c>
      <c r="E495" s="44" t="s">
        <v>317</v>
      </c>
      <c r="F495" s="112">
        <v>10000</v>
      </c>
      <c r="G495" s="114"/>
      <c r="H495" s="113">
        <f t="shared" si="38"/>
        <v>10000</v>
      </c>
      <c r="I495" s="114"/>
      <c r="J495" s="113">
        <f t="shared" si="43"/>
        <v>10000</v>
      </c>
      <c r="M495" s="23">
        <f t="shared" si="45"/>
        <v>10000</v>
      </c>
    </row>
    <row r="496" spans="1:13" ht="38.25" outlineLevel="7" x14ac:dyDescent="0.25">
      <c r="A496" s="101" t="s">
        <v>592</v>
      </c>
      <c r="B496" s="51" t="s">
        <v>293</v>
      </c>
      <c r="C496" s="43" t="s">
        <v>321</v>
      </c>
      <c r="D496" s="67" t="s">
        <v>594</v>
      </c>
      <c r="E496" s="91"/>
      <c r="F496" s="112">
        <v>0</v>
      </c>
      <c r="G496" s="125">
        <f>G497+G499</f>
        <v>628062.80000000005</v>
      </c>
      <c r="H496" s="113">
        <f t="shared" si="38"/>
        <v>628062.80000000005</v>
      </c>
      <c r="I496" s="125">
        <f>I497+I499</f>
        <v>0</v>
      </c>
      <c r="J496" s="113">
        <f t="shared" si="43"/>
        <v>628062.80000000005</v>
      </c>
      <c r="L496" s="1"/>
      <c r="M496" s="1"/>
    </row>
    <row r="497" spans="1:13" ht="51" outlineLevel="7" x14ac:dyDescent="0.25">
      <c r="A497" s="101" t="s">
        <v>593</v>
      </c>
      <c r="B497" s="51" t="s">
        <v>293</v>
      </c>
      <c r="C497" s="43" t="s">
        <v>321</v>
      </c>
      <c r="D497" s="67" t="s">
        <v>595</v>
      </c>
      <c r="E497" s="51" t="s">
        <v>555</v>
      </c>
      <c r="F497" s="112">
        <v>0</v>
      </c>
      <c r="G497" s="125">
        <f>G498</f>
        <v>628000</v>
      </c>
      <c r="H497" s="113">
        <f t="shared" si="38"/>
        <v>628000</v>
      </c>
      <c r="I497" s="125">
        <f>I498</f>
        <v>0</v>
      </c>
      <c r="J497" s="113">
        <f t="shared" si="43"/>
        <v>628000</v>
      </c>
      <c r="L497" s="1"/>
      <c r="M497" s="1"/>
    </row>
    <row r="498" spans="1:13" ht="38.25" outlineLevel="7" x14ac:dyDescent="0.25">
      <c r="A498" s="104" t="s">
        <v>580</v>
      </c>
      <c r="B498" s="55" t="s">
        <v>293</v>
      </c>
      <c r="C498" s="49" t="s">
        <v>321</v>
      </c>
      <c r="D498" s="72" t="s">
        <v>595</v>
      </c>
      <c r="E498" s="55" t="s">
        <v>317</v>
      </c>
      <c r="F498" s="117"/>
      <c r="G498" s="126">
        <v>628000</v>
      </c>
      <c r="H498" s="113">
        <f t="shared" si="38"/>
        <v>628000</v>
      </c>
      <c r="I498" s="127"/>
      <c r="J498" s="113">
        <f t="shared" si="43"/>
        <v>628000</v>
      </c>
      <c r="M498" s="23">
        <f>J498+L498</f>
        <v>628000</v>
      </c>
    </row>
    <row r="499" spans="1:13" ht="63.75" outlineLevel="7" x14ac:dyDescent="0.25">
      <c r="A499" s="105" t="s">
        <v>634</v>
      </c>
      <c r="B499" s="54" t="s">
        <v>293</v>
      </c>
      <c r="C499" s="131" t="s">
        <v>321</v>
      </c>
      <c r="D499" s="69" t="s">
        <v>633</v>
      </c>
      <c r="E499" s="69"/>
      <c r="F499" s="119">
        <v>0</v>
      </c>
      <c r="G499" s="26">
        <f>G500</f>
        <v>62.8</v>
      </c>
      <c r="H499" s="113">
        <f t="shared" si="38"/>
        <v>62.8</v>
      </c>
      <c r="I499" s="26">
        <f>I500</f>
        <v>0</v>
      </c>
      <c r="J499" s="113">
        <f t="shared" si="43"/>
        <v>62.8</v>
      </c>
      <c r="L499" s="1"/>
      <c r="M499" s="1"/>
    </row>
    <row r="500" spans="1:13" ht="38.25" outlineLevel="7" x14ac:dyDescent="0.25">
      <c r="A500" s="98" t="s">
        <v>580</v>
      </c>
      <c r="B500" s="54" t="s">
        <v>293</v>
      </c>
      <c r="C500" s="47" t="s">
        <v>321</v>
      </c>
      <c r="D500" s="69" t="s">
        <v>633</v>
      </c>
      <c r="E500" s="69" t="s">
        <v>317</v>
      </c>
      <c r="F500" s="119"/>
      <c r="G500" s="115">
        <v>62.8</v>
      </c>
      <c r="H500" s="113">
        <f t="shared" si="38"/>
        <v>62.8</v>
      </c>
      <c r="I500" s="31"/>
      <c r="J500" s="113">
        <f t="shared" si="43"/>
        <v>62.8</v>
      </c>
      <c r="M500" s="23">
        <f>J500+L500</f>
        <v>62.8</v>
      </c>
    </row>
    <row r="501" spans="1:13" outlineLevel="1" x14ac:dyDescent="0.25">
      <c r="A501" s="85" t="s">
        <v>254</v>
      </c>
      <c r="B501" s="48" t="s">
        <v>293</v>
      </c>
      <c r="C501" s="48" t="s">
        <v>255</v>
      </c>
      <c r="D501" s="48"/>
      <c r="E501" s="48"/>
      <c r="F501" s="120">
        <v>1987.3353</v>
      </c>
      <c r="G501" s="121">
        <f>G502</f>
        <v>0</v>
      </c>
      <c r="H501" s="113">
        <f t="shared" si="38"/>
        <v>1987.3353</v>
      </c>
      <c r="I501" s="121">
        <f>I502</f>
        <v>0</v>
      </c>
      <c r="J501" s="113">
        <f t="shared" si="43"/>
        <v>1987.3353</v>
      </c>
      <c r="L501" s="1"/>
      <c r="M501" s="1"/>
    </row>
    <row r="502" spans="1:13" outlineLevel="2" x14ac:dyDescent="0.25">
      <c r="A502" s="82" t="s">
        <v>262</v>
      </c>
      <c r="B502" s="43" t="s">
        <v>293</v>
      </c>
      <c r="C502" s="43" t="s">
        <v>263</v>
      </c>
      <c r="D502" s="43"/>
      <c r="E502" s="43"/>
      <c r="F502" s="112">
        <v>1987.3353</v>
      </c>
      <c r="G502" s="26">
        <f>G503</f>
        <v>0</v>
      </c>
      <c r="H502" s="113">
        <f t="shared" si="38"/>
        <v>1987.3353</v>
      </c>
      <c r="I502" s="26">
        <f>I503</f>
        <v>0</v>
      </c>
      <c r="J502" s="113">
        <f t="shared" si="43"/>
        <v>1987.3353</v>
      </c>
      <c r="L502" s="1"/>
      <c r="M502" s="1"/>
    </row>
    <row r="503" spans="1:13" ht="25.5" outlineLevel="3" x14ac:dyDescent="0.25">
      <c r="A503" s="82" t="s">
        <v>78</v>
      </c>
      <c r="B503" s="43" t="s">
        <v>293</v>
      </c>
      <c r="C503" s="43" t="s">
        <v>263</v>
      </c>
      <c r="D503" s="43" t="s">
        <v>79</v>
      </c>
      <c r="E503" s="43"/>
      <c r="F503" s="112">
        <v>1987.3353</v>
      </c>
      <c r="G503" s="26">
        <f>G504</f>
        <v>0</v>
      </c>
      <c r="H503" s="113">
        <f t="shared" si="38"/>
        <v>1987.3353</v>
      </c>
      <c r="I503" s="26">
        <f>I504</f>
        <v>0</v>
      </c>
      <c r="J503" s="113">
        <f t="shared" si="43"/>
        <v>1987.3353</v>
      </c>
      <c r="L503" s="1"/>
      <c r="M503" s="1"/>
    </row>
    <row r="504" spans="1:13" ht="25.5" outlineLevel="4" x14ac:dyDescent="0.25">
      <c r="A504" s="82" t="s">
        <v>80</v>
      </c>
      <c r="B504" s="43" t="s">
        <v>293</v>
      </c>
      <c r="C504" s="43" t="s">
        <v>263</v>
      </c>
      <c r="D504" s="43" t="s">
        <v>81</v>
      </c>
      <c r="E504" s="43"/>
      <c r="F504" s="112">
        <v>1987.3353</v>
      </c>
      <c r="G504" s="26">
        <f>G505</f>
        <v>0</v>
      </c>
      <c r="H504" s="113">
        <f t="shared" si="38"/>
        <v>1987.3353</v>
      </c>
      <c r="I504" s="26">
        <f>I505</f>
        <v>0</v>
      </c>
      <c r="J504" s="113">
        <f t="shared" si="43"/>
        <v>1987.3353</v>
      </c>
      <c r="L504" s="1"/>
      <c r="M504" s="1"/>
    </row>
    <row r="505" spans="1:13" ht="63.75" outlineLevel="6" x14ac:dyDescent="0.25">
      <c r="A505" s="82" t="s">
        <v>546</v>
      </c>
      <c r="B505" s="43" t="s">
        <v>293</v>
      </c>
      <c r="C505" s="43" t="s">
        <v>263</v>
      </c>
      <c r="D505" s="43" t="s">
        <v>308</v>
      </c>
      <c r="E505" s="43"/>
      <c r="F505" s="112">
        <v>1987.3353</v>
      </c>
      <c r="G505" s="26">
        <f>G506</f>
        <v>0</v>
      </c>
      <c r="H505" s="113">
        <f t="shared" si="38"/>
        <v>1987.3353</v>
      </c>
      <c r="I505" s="26">
        <f>I506</f>
        <v>0</v>
      </c>
      <c r="J505" s="113">
        <f t="shared" si="43"/>
        <v>1987.3353</v>
      </c>
      <c r="L505" s="1"/>
      <c r="M505" s="1"/>
    </row>
    <row r="506" spans="1:13" ht="51" outlineLevel="7" x14ac:dyDescent="0.25">
      <c r="A506" s="83" t="s">
        <v>48</v>
      </c>
      <c r="B506" s="44" t="s">
        <v>293</v>
      </c>
      <c r="C506" s="44" t="s">
        <v>263</v>
      </c>
      <c r="D506" s="44" t="s">
        <v>308</v>
      </c>
      <c r="E506" s="44" t="s">
        <v>49</v>
      </c>
      <c r="F506" s="112">
        <v>1987.3353</v>
      </c>
      <c r="G506" s="31"/>
      <c r="H506" s="113">
        <f t="shared" si="38"/>
        <v>1987.3353</v>
      </c>
      <c r="I506" s="31"/>
      <c r="J506" s="113">
        <f t="shared" si="43"/>
        <v>1987.3353</v>
      </c>
      <c r="M506" s="23">
        <f>J506+L506</f>
        <v>1987.3353</v>
      </c>
    </row>
    <row r="507" spans="1:13" outlineLevel="1" x14ac:dyDescent="0.25">
      <c r="A507" s="82" t="s">
        <v>285</v>
      </c>
      <c r="B507" s="43" t="s">
        <v>293</v>
      </c>
      <c r="C507" s="43" t="s">
        <v>286</v>
      </c>
      <c r="D507" s="43"/>
      <c r="E507" s="43"/>
      <c r="F507" s="112">
        <v>8100</v>
      </c>
      <c r="G507" s="26">
        <f>G508</f>
        <v>0</v>
      </c>
      <c r="H507" s="113">
        <f t="shared" si="38"/>
        <v>8100</v>
      </c>
      <c r="I507" s="26">
        <f>I508</f>
        <v>25002.5</v>
      </c>
      <c r="J507" s="113">
        <f t="shared" si="43"/>
        <v>33102.5</v>
      </c>
      <c r="L507" s="1"/>
      <c r="M507" s="1"/>
    </row>
    <row r="508" spans="1:13" outlineLevel="2" x14ac:dyDescent="0.25">
      <c r="A508" s="82" t="s">
        <v>287</v>
      </c>
      <c r="B508" s="43" t="s">
        <v>293</v>
      </c>
      <c r="C508" s="43" t="s">
        <v>288</v>
      </c>
      <c r="D508" s="43"/>
      <c r="E508" s="43"/>
      <c r="F508" s="112">
        <v>8100</v>
      </c>
      <c r="G508" s="26">
        <f>G509</f>
        <v>0</v>
      </c>
      <c r="H508" s="113">
        <f t="shared" si="38"/>
        <v>8100</v>
      </c>
      <c r="I508" s="26">
        <f>I509+I512</f>
        <v>25002.5</v>
      </c>
      <c r="J508" s="113">
        <f t="shared" si="43"/>
        <v>33102.5</v>
      </c>
      <c r="L508" s="1"/>
      <c r="M508" s="1"/>
    </row>
    <row r="509" spans="1:13" ht="25.5" outlineLevel="3" x14ac:dyDescent="0.25">
      <c r="A509" s="82" t="s">
        <v>289</v>
      </c>
      <c r="B509" s="43" t="s">
        <v>293</v>
      </c>
      <c r="C509" s="43" t="s">
        <v>288</v>
      </c>
      <c r="D509" s="43" t="s">
        <v>290</v>
      </c>
      <c r="E509" s="43"/>
      <c r="F509" s="112">
        <v>8100</v>
      </c>
      <c r="G509" s="26">
        <f>G510</f>
        <v>0</v>
      </c>
      <c r="H509" s="113">
        <f t="shared" ref="H509:H518" si="46">F509+G509</f>
        <v>8100</v>
      </c>
      <c r="I509" s="26">
        <f>I510</f>
        <v>0</v>
      </c>
      <c r="J509" s="113">
        <f t="shared" si="43"/>
        <v>8100</v>
      </c>
      <c r="L509" s="1"/>
      <c r="M509" s="1"/>
    </row>
    <row r="510" spans="1:13" ht="25.5" outlineLevel="6" x14ac:dyDescent="0.25">
      <c r="A510" s="82" t="s">
        <v>291</v>
      </c>
      <c r="B510" s="43" t="s">
        <v>293</v>
      </c>
      <c r="C510" s="43" t="s">
        <v>288</v>
      </c>
      <c r="D510" s="43" t="s">
        <v>292</v>
      </c>
      <c r="E510" s="43"/>
      <c r="F510" s="112">
        <v>8100</v>
      </c>
      <c r="G510" s="26">
        <f>G511</f>
        <v>0</v>
      </c>
      <c r="H510" s="113">
        <f t="shared" si="46"/>
        <v>8100</v>
      </c>
      <c r="I510" s="26">
        <f>I511</f>
        <v>0</v>
      </c>
      <c r="J510" s="113">
        <f t="shared" si="43"/>
        <v>8100</v>
      </c>
      <c r="L510" s="1"/>
      <c r="M510" s="1"/>
    </row>
    <row r="511" spans="1:13" ht="38.25" outlineLevel="7" x14ac:dyDescent="0.25">
      <c r="A511" s="83" t="s">
        <v>316</v>
      </c>
      <c r="B511" s="44" t="s">
        <v>293</v>
      </c>
      <c r="C511" s="44" t="s">
        <v>288</v>
      </c>
      <c r="D511" s="44" t="s">
        <v>292</v>
      </c>
      <c r="E511" s="44" t="s">
        <v>317</v>
      </c>
      <c r="F511" s="112">
        <v>8100</v>
      </c>
      <c r="G511" s="31"/>
      <c r="H511" s="113">
        <f t="shared" si="46"/>
        <v>8100</v>
      </c>
      <c r="I511" s="31"/>
      <c r="J511" s="113">
        <f t="shared" si="43"/>
        <v>8100</v>
      </c>
      <c r="M511" s="23">
        <f>J511+L511</f>
        <v>8100</v>
      </c>
    </row>
    <row r="512" spans="1:13" ht="25.5" outlineLevel="7" x14ac:dyDescent="0.25">
      <c r="A512" s="29" t="s">
        <v>576</v>
      </c>
      <c r="B512" s="45" t="s">
        <v>293</v>
      </c>
      <c r="C512" s="45" t="s">
        <v>288</v>
      </c>
      <c r="D512" s="59" t="s">
        <v>79</v>
      </c>
      <c r="E512" s="44"/>
      <c r="F512" s="112">
        <v>0</v>
      </c>
      <c r="G512" s="31"/>
      <c r="H512" s="113">
        <f t="shared" si="46"/>
        <v>0</v>
      </c>
      <c r="I512" s="26">
        <f>I513</f>
        <v>25002.5</v>
      </c>
      <c r="J512" s="113">
        <f t="shared" si="43"/>
        <v>25002.5</v>
      </c>
      <c r="L512" s="1"/>
      <c r="M512" s="1"/>
    </row>
    <row r="513" spans="1:13" ht="25.5" outlineLevel="7" x14ac:dyDescent="0.25">
      <c r="A513" s="29" t="s">
        <v>577</v>
      </c>
      <c r="B513" s="45" t="s">
        <v>293</v>
      </c>
      <c r="C513" s="45" t="s">
        <v>288</v>
      </c>
      <c r="D513" s="59" t="s">
        <v>81</v>
      </c>
      <c r="E513" s="44"/>
      <c r="F513" s="112">
        <v>0</v>
      </c>
      <c r="G513" s="31"/>
      <c r="H513" s="113">
        <f t="shared" si="46"/>
        <v>0</v>
      </c>
      <c r="I513" s="26">
        <f>I514</f>
        <v>25002.5</v>
      </c>
      <c r="J513" s="113">
        <f t="shared" si="43"/>
        <v>25002.5</v>
      </c>
      <c r="L513" s="1"/>
      <c r="M513" s="1"/>
    </row>
    <row r="514" spans="1:13" ht="25.5" outlineLevel="7" x14ac:dyDescent="0.25">
      <c r="A514" s="29" t="s">
        <v>578</v>
      </c>
      <c r="B514" s="45" t="s">
        <v>293</v>
      </c>
      <c r="C514" s="45" t="s">
        <v>288</v>
      </c>
      <c r="D514" s="59" t="s">
        <v>581</v>
      </c>
      <c r="E514" s="44"/>
      <c r="F514" s="112">
        <v>0</v>
      </c>
      <c r="G514" s="31"/>
      <c r="H514" s="113">
        <f t="shared" si="46"/>
        <v>0</v>
      </c>
      <c r="I514" s="26">
        <f>I515+I517</f>
        <v>25002.5</v>
      </c>
      <c r="J514" s="113">
        <f t="shared" si="43"/>
        <v>25002.5</v>
      </c>
      <c r="L514" s="1"/>
      <c r="M514" s="1"/>
    </row>
    <row r="515" spans="1:13" ht="25.5" outlineLevel="7" x14ac:dyDescent="0.25">
      <c r="A515" s="29" t="s">
        <v>579</v>
      </c>
      <c r="B515" s="51" t="s">
        <v>293</v>
      </c>
      <c r="C515" s="43" t="s">
        <v>288</v>
      </c>
      <c r="D515" s="67" t="s">
        <v>582</v>
      </c>
      <c r="E515" s="51" t="s">
        <v>555</v>
      </c>
      <c r="F515" s="112">
        <v>0</v>
      </c>
      <c r="G515" s="31"/>
      <c r="H515" s="113">
        <f t="shared" si="46"/>
        <v>0</v>
      </c>
      <c r="I515" s="26">
        <f>I516</f>
        <v>25000</v>
      </c>
      <c r="J515" s="113">
        <f t="shared" si="43"/>
        <v>25000</v>
      </c>
      <c r="L515" s="1"/>
      <c r="M515" s="1"/>
    </row>
    <row r="516" spans="1:13" ht="38.25" outlineLevel="7" x14ac:dyDescent="0.25">
      <c r="A516" s="104" t="s">
        <v>580</v>
      </c>
      <c r="B516" s="55" t="s">
        <v>293</v>
      </c>
      <c r="C516" s="49" t="s">
        <v>288</v>
      </c>
      <c r="D516" s="72" t="s">
        <v>582</v>
      </c>
      <c r="E516" s="55" t="s">
        <v>317</v>
      </c>
      <c r="F516" s="117"/>
      <c r="G516" s="127"/>
      <c r="H516" s="113">
        <f t="shared" si="46"/>
        <v>0</v>
      </c>
      <c r="I516" s="28">
        <v>25000</v>
      </c>
      <c r="J516" s="113">
        <f t="shared" si="43"/>
        <v>25000</v>
      </c>
      <c r="M516" s="23">
        <f>J516+L516</f>
        <v>25000</v>
      </c>
    </row>
    <row r="517" spans="1:13" ht="25.5" outlineLevel="7" x14ac:dyDescent="0.25">
      <c r="A517" s="101" t="s">
        <v>632</v>
      </c>
      <c r="B517" s="51" t="s">
        <v>293</v>
      </c>
      <c r="C517" s="46" t="s">
        <v>288</v>
      </c>
      <c r="D517" s="67" t="s">
        <v>631</v>
      </c>
      <c r="E517" s="51"/>
      <c r="F517" s="119">
        <v>0</v>
      </c>
      <c r="G517" s="31"/>
      <c r="H517" s="113">
        <f t="shared" si="46"/>
        <v>0</v>
      </c>
      <c r="I517" s="26">
        <f>I518</f>
        <v>2.5</v>
      </c>
      <c r="J517" s="113">
        <f t="shared" si="43"/>
        <v>2.5</v>
      </c>
      <c r="L517" s="1"/>
      <c r="M517" s="1"/>
    </row>
    <row r="518" spans="1:13" ht="38.25" outlineLevel="7" x14ac:dyDescent="0.25">
      <c r="A518" s="98" t="s">
        <v>580</v>
      </c>
      <c r="B518" s="54" t="s">
        <v>293</v>
      </c>
      <c r="C518" s="47" t="s">
        <v>288</v>
      </c>
      <c r="D518" s="69" t="s">
        <v>631</v>
      </c>
      <c r="E518" s="54" t="s">
        <v>317</v>
      </c>
      <c r="F518" s="119"/>
      <c r="G518" s="31"/>
      <c r="H518" s="113">
        <f t="shared" si="46"/>
        <v>0</v>
      </c>
      <c r="I518" s="115">
        <v>2.5</v>
      </c>
      <c r="J518" s="113">
        <f t="shared" si="43"/>
        <v>2.5</v>
      </c>
      <c r="M518" s="23">
        <f>J518+L518</f>
        <v>2.5</v>
      </c>
    </row>
    <row r="519" spans="1:13" ht="38.25" x14ac:dyDescent="0.25">
      <c r="A519" s="92" t="s">
        <v>327</v>
      </c>
      <c r="B519" s="56" t="s">
        <v>328</v>
      </c>
      <c r="C519" s="56"/>
      <c r="D519" s="56"/>
      <c r="E519" s="56"/>
      <c r="F519" s="37">
        <v>182693.6</v>
      </c>
      <c r="G519" s="128">
        <f>G520+G540</f>
        <v>0</v>
      </c>
      <c r="H519" s="128">
        <f>F519+G519</f>
        <v>182693.6</v>
      </c>
      <c r="I519" s="111">
        <f>I520+I540</f>
        <v>54289.8</v>
      </c>
      <c r="J519" s="111">
        <f>H519+I519</f>
        <v>236983.40000000002</v>
      </c>
      <c r="L519" s="1"/>
      <c r="M519" s="1"/>
    </row>
    <row r="520" spans="1:13" outlineLevel="1" x14ac:dyDescent="0.25">
      <c r="A520" s="82" t="s">
        <v>2</v>
      </c>
      <c r="B520" s="43" t="s">
        <v>328</v>
      </c>
      <c r="C520" s="43" t="s">
        <v>3</v>
      </c>
      <c r="D520" s="43"/>
      <c r="E520" s="43"/>
      <c r="F520" s="112">
        <v>152478.6</v>
      </c>
      <c r="G520" s="26">
        <f>G521+G529</f>
        <v>0</v>
      </c>
      <c r="H520" s="113">
        <f t="shared" ref="H520:H545" si="47">F520+G520</f>
        <v>152478.6</v>
      </c>
      <c r="I520" s="26">
        <f>I521+I529</f>
        <v>54289.8</v>
      </c>
      <c r="J520" s="113">
        <f t="shared" ref="J520:J545" si="48">H520+I520</f>
        <v>206768.40000000002</v>
      </c>
      <c r="L520" s="1"/>
      <c r="M520" s="1"/>
    </row>
    <row r="521" spans="1:13" ht="38.25" outlineLevel="2" x14ac:dyDescent="0.25">
      <c r="A521" s="82" t="s">
        <v>329</v>
      </c>
      <c r="B521" s="43" t="s">
        <v>328</v>
      </c>
      <c r="C521" s="43" t="s">
        <v>330</v>
      </c>
      <c r="D521" s="43"/>
      <c r="E521" s="43"/>
      <c r="F521" s="112">
        <v>18557.400000000001</v>
      </c>
      <c r="G521" s="26">
        <f>G522</f>
        <v>0</v>
      </c>
      <c r="H521" s="113">
        <f t="shared" si="47"/>
        <v>18557.400000000001</v>
      </c>
      <c r="I521" s="26">
        <f>I522</f>
        <v>0</v>
      </c>
      <c r="J521" s="113">
        <f t="shared" si="48"/>
        <v>18557.400000000001</v>
      </c>
      <c r="L521" s="1"/>
      <c r="M521" s="1"/>
    </row>
    <row r="522" spans="1:13" ht="25.5" outlineLevel="3" x14ac:dyDescent="0.25">
      <c r="A522" s="82" t="s">
        <v>70</v>
      </c>
      <c r="B522" s="43" t="s">
        <v>328</v>
      </c>
      <c r="C522" s="43" t="s">
        <v>330</v>
      </c>
      <c r="D522" s="43" t="s">
        <v>71</v>
      </c>
      <c r="E522" s="43"/>
      <c r="F522" s="112">
        <v>18557.400000000001</v>
      </c>
      <c r="G522" s="26">
        <f>G523</f>
        <v>0</v>
      </c>
      <c r="H522" s="113">
        <f t="shared" si="47"/>
        <v>18557.400000000001</v>
      </c>
      <c r="I522" s="26">
        <f>I523</f>
        <v>0</v>
      </c>
      <c r="J522" s="113">
        <f t="shared" si="48"/>
        <v>18557.400000000001</v>
      </c>
      <c r="L522" s="1"/>
      <c r="M522" s="1"/>
    </row>
    <row r="523" spans="1:13" ht="25.5" outlineLevel="3" x14ac:dyDescent="0.25">
      <c r="A523" s="29" t="s">
        <v>740</v>
      </c>
      <c r="B523" s="45" t="s">
        <v>328</v>
      </c>
      <c r="C523" s="43" t="s">
        <v>330</v>
      </c>
      <c r="D523" s="59" t="s">
        <v>741</v>
      </c>
      <c r="E523" s="43"/>
      <c r="F523" s="112">
        <v>18557.400000000001</v>
      </c>
      <c r="G523" s="26">
        <f>G524</f>
        <v>0</v>
      </c>
      <c r="H523" s="113">
        <f t="shared" si="47"/>
        <v>18557.400000000001</v>
      </c>
      <c r="I523" s="26">
        <f>I524</f>
        <v>0</v>
      </c>
      <c r="J523" s="113">
        <f t="shared" si="48"/>
        <v>18557.400000000001</v>
      </c>
      <c r="L523" s="1"/>
      <c r="M523" s="1"/>
    </row>
    <row r="524" spans="1:13" outlineLevel="6" x14ac:dyDescent="0.25">
      <c r="A524" s="82" t="s">
        <v>305</v>
      </c>
      <c r="B524" s="43" t="s">
        <v>328</v>
      </c>
      <c r="C524" s="43" t="s">
        <v>330</v>
      </c>
      <c r="D524" s="43" t="s">
        <v>331</v>
      </c>
      <c r="E524" s="43"/>
      <c r="F524" s="112">
        <v>18557.400000000001</v>
      </c>
      <c r="G524" s="26">
        <f>G525+G526+G527+G528</f>
        <v>0</v>
      </c>
      <c r="H524" s="113">
        <f t="shared" si="47"/>
        <v>18557.400000000001</v>
      </c>
      <c r="I524" s="26">
        <f>I525+I526+I527+I528</f>
        <v>0</v>
      </c>
      <c r="J524" s="113">
        <f t="shared" si="48"/>
        <v>18557.400000000001</v>
      </c>
      <c r="L524" s="1"/>
      <c r="M524" s="1"/>
    </row>
    <row r="525" spans="1:13" ht="25.5" outlineLevel="7" x14ac:dyDescent="0.25">
      <c r="A525" s="83" t="s">
        <v>10</v>
      </c>
      <c r="B525" s="44" t="s">
        <v>328</v>
      </c>
      <c r="C525" s="44" t="s">
        <v>330</v>
      </c>
      <c r="D525" s="44" t="s">
        <v>331</v>
      </c>
      <c r="E525" s="44" t="s">
        <v>11</v>
      </c>
      <c r="F525" s="112">
        <v>8006.4</v>
      </c>
      <c r="G525" s="31"/>
      <c r="H525" s="113">
        <f t="shared" si="47"/>
        <v>8006.4</v>
      </c>
      <c r="I525" s="31"/>
      <c r="J525" s="113">
        <f t="shared" si="48"/>
        <v>8006.4</v>
      </c>
      <c r="M525" s="23">
        <f t="shared" ref="M525:M528" si="49">J525+L525</f>
        <v>8006.4</v>
      </c>
    </row>
    <row r="526" spans="1:13" ht="51" outlineLevel="7" x14ac:dyDescent="0.25">
      <c r="A526" s="83" t="s">
        <v>12</v>
      </c>
      <c r="B526" s="44" t="s">
        <v>328</v>
      </c>
      <c r="C526" s="44" t="s">
        <v>330</v>
      </c>
      <c r="D526" s="44" t="s">
        <v>331</v>
      </c>
      <c r="E526" s="44" t="s">
        <v>13</v>
      </c>
      <c r="F526" s="112">
        <v>2390</v>
      </c>
      <c r="G526" s="31"/>
      <c r="H526" s="113">
        <f t="shared" si="47"/>
        <v>2390</v>
      </c>
      <c r="I526" s="31"/>
      <c r="J526" s="113">
        <f t="shared" si="48"/>
        <v>2390</v>
      </c>
      <c r="M526" s="23">
        <f t="shared" si="49"/>
        <v>2390</v>
      </c>
    </row>
    <row r="527" spans="1:13" ht="25.5" outlineLevel="7" x14ac:dyDescent="0.25">
      <c r="A527" s="83" t="s">
        <v>42</v>
      </c>
      <c r="B527" s="44" t="s">
        <v>328</v>
      </c>
      <c r="C527" s="44" t="s">
        <v>330</v>
      </c>
      <c r="D527" s="44" t="s">
        <v>331</v>
      </c>
      <c r="E527" s="44" t="s">
        <v>43</v>
      </c>
      <c r="F527" s="112">
        <v>810</v>
      </c>
      <c r="G527" s="31"/>
      <c r="H527" s="113">
        <f t="shared" si="47"/>
        <v>810</v>
      </c>
      <c r="I527" s="31"/>
      <c r="J527" s="113">
        <f t="shared" si="48"/>
        <v>810</v>
      </c>
      <c r="M527" s="23">
        <f t="shared" si="49"/>
        <v>810</v>
      </c>
    </row>
    <row r="528" spans="1:13" outlineLevel="7" x14ac:dyDescent="0.25">
      <c r="A528" s="83" t="s">
        <v>44</v>
      </c>
      <c r="B528" s="44" t="s">
        <v>328</v>
      </c>
      <c r="C528" s="44" t="s">
        <v>330</v>
      </c>
      <c r="D528" s="44" t="s">
        <v>331</v>
      </c>
      <c r="E528" s="44" t="s">
        <v>45</v>
      </c>
      <c r="F528" s="112">
        <v>7351</v>
      </c>
      <c r="G528" s="31"/>
      <c r="H528" s="113">
        <f t="shared" si="47"/>
        <v>7351</v>
      </c>
      <c r="I528" s="31"/>
      <c r="J528" s="113">
        <f t="shared" si="48"/>
        <v>7351</v>
      </c>
      <c r="M528" s="23">
        <f t="shared" si="49"/>
        <v>7351</v>
      </c>
    </row>
    <row r="529" spans="1:13" outlineLevel="2" x14ac:dyDescent="0.25">
      <c r="A529" s="82" t="s">
        <v>76</v>
      </c>
      <c r="B529" s="43" t="s">
        <v>328</v>
      </c>
      <c r="C529" s="43" t="s">
        <v>77</v>
      </c>
      <c r="D529" s="43"/>
      <c r="E529" s="43"/>
      <c r="F529" s="112">
        <v>133921.20000000001</v>
      </c>
      <c r="G529" s="26">
        <f>G530</f>
        <v>0</v>
      </c>
      <c r="H529" s="113">
        <f t="shared" si="47"/>
        <v>133921.20000000001</v>
      </c>
      <c r="I529" s="26">
        <f>I530</f>
        <v>54289.8</v>
      </c>
      <c r="J529" s="113">
        <f t="shared" si="48"/>
        <v>188211</v>
      </c>
      <c r="L529" s="1"/>
      <c r="M529" s="1"/>
    </row>
    <row r="530" spans="1:13" ht="25.5" outlineLevel="3" x14ac:dyDescent="0.25">
      <c r="A530" s="82" t="s">
        <v>70</v>
      </c>
      <c r="B530" s="43" t="s">
        <v>328</v>
      </c>
      <c r="C530" s="43" t="s">
        <v>77</v>
      </c>
      <c r="D530" s="43" t="s">
        <v>71</v>
      </c>
      <c r="E530" s="43"/>
      <c r="F530" s="112">
        <v>133921.20000000001</v>
      </c>
      <c r="G530" s="26">
        <f>G531+G537</f>
        <v>0</v>
      </c>
      <c r="H530" s="113">
        <f t="shared" si="47"/>
        <v>133921.20000000001</v>
      </c>
      <c r="I530" s="26">
        <f>I531+I537</f>
        <v>54289.8</v>
      </c>
      <c r="J530" s="113">
        <f t="shared" si="48"/>
        <v>188211</v>
      </c>
      <c r="L530" s="1"/>
      <c r="M530" s="1"/>
    </row>
    <row r="531" spans="1:13" ht="25.5" outlineLevel="3" x14ac:dyDescent="0.25">
      <c r="A531" s="29" t="s">
        <v>740</v>
      </c>
      <c r="B531" s="45" t="s">
        <v>328</v>
      </c>
      <c r="C531" s="43" t="s">
        <v>77</v>
      </c>
      <c r="D531" s="59" t="s">
        <v>741</v>
      </c>
      <c r="E531" s="43"/>
      <c r="F531" s="112">
        <v>53921.2</v>
      </c>
      <c r="G531" s="26">
        <f>G532</f>
        <v>0</v>
      </c>
      <c r="H531" s="113">
        <f t="shared" si="47"/>
        <v>53921.2</v>
      </c>
      <c r="I531" s="26">
        <f>I532</f>
        <v>0</v>
      </c>
      <c r="J531" s="113">
        <f t="shared" si="48"/>
        <v>53921.2</v>
      </c>
      <c r="L531" s="1"/>
      <c r="M531" s="1"/>
    </row>
    <row r="532" spans="1:13" ht="25.5" outlineLevel="6" x14ac:dyDescent="0.25">
      <c r="A532" s="82" t="s">
        <v>332</v>
      </c>
      <c r="B532" s="43" t="s">
        <v>328</v>
      </c>
      <c r="C532" s="43" t="s">
        <v>77</v>
      </c>
      <c r="D532" s="43" t="s">
        <v>333</v>
      </c>
      <c r="E532" s="43"/>
      <c r="F532" s="112">
        <v>53921.2</v>
      </c>
      <c r="G532" s="26">
        <f>G533+G534+G535+G536</f>
        <v>0</v>
      </c>
      <c r="H532" s="113">
        <f t="shared" si="47"/>
        <v>53921.2</v>
      </c>
      <c r="I532" s="26">
        <f>I533+I534+I535+I536</f>
        <v>0</v>
      </c>
      <c r="J532" s="113">
        <f t="shared" si="48"/>
        <v>53921.2</v>
      </c>
      <c r="L532" s="1"/>
      <c r="M532" s="1"/>
    </row>
    <row r="533" spans="1:13" outlineLevel="7" x14ac:dyDescent="0.25">
      <c r="A533" s="83" t="s">
        <v>92</v>
      </c>
      <c r="B533" s="44" t="s">
        <v>328</v>
      </c>
      <c r="C533" s="44" t="s">
        <v>77</v>
      </c>
      <c r="D533" s="44" t="s">
        <v>333</v>
      </c>
      <c r="E533" s="44" t="s">
        <v>93</v>
      </c>
      <c r="F533" s="112">
        <v>39194</v>
      </c>
      <c r="G533" s="31"/>
      <c r="H533" s="113">
        <f t="shared" si="47"/>
        <v>39194</v>
      </c>
      <c r="I533" s="31"/>
      <c r="J533" s="113">
        <f t="shared" si="48"/>
        <v>39194</v>
      </c>
      <c r="M533" s="23">
        <f t="shared" ref="M533:M536" si="50">J533+L533</f>
        <v>39194</v>
      </c>
    </row>
    <row r="534" spans="1:13" ht="38.25" outlineLevel="7" x14ac:dyDescent="0.25">
      <c r="A534" s="83" t="s">
        <v>94</v>
      </c>
      <c r="B534" s="44" t="s">
        <v>328</v>
      </c>
      <c r="C534" s="44" t="s">
        <v>77</v>
      </c>
      <c r="D534" s="44" t="s">
        <v>333</v>
      </c>
      <c r="E534" s="44" t="s">
        <v>95</v>
      </c>
      <c r="F534" s="112">
        <v>11914.7</v>
      </c>
      <c r="G534" s="31"/>
      <c r="H534" s="113">
        <f t="shared" si="47"/>
        <v>11914.7</v>
      </c>
      <c r="I534" s="31"/>
      <c r="J534" s="113">
        <f t="shared" si="48"/>
        <v>11914.7</v>
      </c>
      <c r="M534" s="23">
        <f t="shared" si="50"/>
        <v>11914.7</v>
      </c>
    </row>
    <row r="535" spans="1:13" ht="25.5" outlineLevel="7" x14ac:dyDescent="0.25">
      <c r="A535" s="83" t="s">
        <v>42</v>
      </c>
      <c r="B535" s="44" t="s">
        <v>328</v>
      </c>
      <c r="C535" s="44" t="s">
        <v>77</v>
      </c>
      <c r="D535" s="44" t="s">
        <v>333</v>
      </c>
      <c r="E535" s="44" t="s">
        <v>43</v>
      </c>
      <c r="F535" s="112">
        <v>2230.5</v>
      </c>
      <c r="G535" s="31"/>
      <c r="H535" s="113">
        <f t="shared" si="47"/>
        <v>2230.5</v>
      </c>
      <c r="I535" s="31"/>
      <c r="J535" s="113">
        <f t="shared" si="48"/>
        <v>2230.5</v>
      </c>
      <c r="M535" s="23">
        <f t="shared" si="50"/>
        <v>2230.5</v>
      </c>
    </row>
    <row r="536" spans="1:13" outlineLevel="7" x14ac:dyDescent="0.25">
      <c r="A536" s="83" t="s">
        <v>44</v>
      </c>
      <c r="B536" s="44" t="s">
        <v>328</v>
      </c>
      <c r="C536" s="44" t="s">
        <v>77</v>
      </c>
      <c r="D536" s="44" t="s">
        <v>333</v>
      </c>
      <c r="E536" s="44" t="s">
        <v>45</v>
      </c>
      <c r="F536" s="112">
        <v>582</v>
      </c>
      <c r="G536" s="31"/>
      <c r="H536" s="113">
        <f t="shared" si="47"/>
        <v>582</v>
      </c>
      <c r="I536" s="31"/>
      <c r="J536" s="113">
        <f t="shared" si="48"/>
        <v>582</v>
      </c>
      <c r="M536" s="23">
        <f t="shared" si="50"/>
        <v>582</v>
      </c>
    </row>
    <row r="537" spans="1:13" ht="38.25" outlineLevel="7" x14ac:dyDescent="0.25">
      <c r="A537" s="29" t="s">
        <v>742</v>
      </c>
      <c r="B537" s="45" t="s">
        <v>328</v>
      </c>
      <c r="C537" s="43" t="s">
        <v>77</v>
      </c>
      <c r="D537" s="59" t="s">
        <v>743</v>
      </c>
      <c r="E537" s="44"/>
      <c r="F537" s="112">
        <v>80000</v>
      </c>
      <c r="G537" s="26">
        <f>G538</f>
        <v>0</v>
      </c>
      <c r="H537" s="113">
        <f t="shared" si="47"/>
        <v>80000</v>
      </c>
      <c r="I537" s="26">
        <f>I538</f>
        <v>54289.8</v>
      </c>
      <c r="J537" s="113">
        <f t="shared" si="48"/>
        <v>134289.79999999999</v>
      </c>
      <c r="L537" s="1"/>
      <c r="M537" s="1"/>
    </row>
    <row r="538" spans="1:13" ht="38.25" outlineLevel="6" x14ac:dyDescent="0.25">
      <c r="A538" s="82" t="s">
        <v>334</v>
      </c>
      <c r="B538" s="43" t="s">
        <v>328</v>
      </c>
      <c r="C538" s="43" t="s">
        <v>77</v>
      </c>
      <c r="D538" s="43" t="s">
        <v>335</v>
      </c>
      <c r="E538" s="43"/>
      <c r="F538" s="112">
        <v>80000</v>
      </c>
      <c r="G538" s="26">
        <f>G539</f>
        <v>0</v>
      </c>
      <c r="H538" s="113">
        <f t="shared" si="47"/>
        <v>80000</v>
      </c>
      <c r="I538" s="26">
        <f>I539</f>
        <v>54289.8</v>
      </c>
      <c r="J538" s="113">
        <f t="shared" si="48"/>
        <v>134289.79999999999</v>
      </c>
      <c r="L538" s="1"/>
      <c r="M538" s="1"/>
    </row>
    <row r="539" spans="1:13" outlineLevel="7" x14ac:dyDescent="0.25">
      <c r="A539" s="83" t="s">
        <v>44</v>
      </c>
      <c r="B539" s="44" t="s">
        <v>328</v>
      </c>
      <c r="C539" s="44" t="s">
        <v>77</v>
      </c>
      <c r="D539" s="44" t="s">
        <v>335</v>
      </c>
      <c r="E539" s="44" t="s">
        <v>45</v>
      </c>
      <c r="F539" s="112">
        <v>80000</v>
      </c>
      <c r="G539" s="31"/>
      <c r="H539" s="113">
        <f t="shared" si="47"/>
        <v>80000</v>
      </c>
      <c r="I539" s="116">
        <f>54256+210.3+21-197.5</f>
        <v>54289.8</v>
      </c>
      <c r="J539" s="113">
        <f t="shared" si="48"/>
        <v>134289.79999999999</v>
      </c>
      <c r="K539" s="32" t="s">
        <v>640</v>
      </c>
      <c r="L539" s="23">
        <v>-197.5</v>
      </c>
      <c r="M539" s="23">
        <f>J539+L539</f>
        <v>134092.29999999999</v>
      </c>
    </row>
    <row r="540" spans="1:13" ht="25.5" outlineLevel="1" x14ac:dyDescent="0.25">
      <c r="A540" s="82" t="s">
        <v>336</v>
      </c>
      <c r="B540" s="43" t="s">
        <v>328</v>
      </c>
      <c r="C540" s="43" t="s">
        <v>337</v>
      </c>
      <c r="D540" s="43"/>
      <c r="E540" s="43"/>
      <c r="F540" s="112">
        <v>30215</v>
      </c>
      <c r="G540" s="26">
        <f>G541</f>
        <v>0</v>
      </c>
      <c r="H540" s="113">
        <f t="shared" si="47"/>
        <v>30215</v>
      </c>
      <c r="I540" s="26">
        <f>I541</f>
        <v>0</v>
      </c>
      <c r="J540" s="113">
        <f t="shared" si="48"/>
        <v>30215</v>
      </c>
      <c r="L540" s="1"/>
      <c r="M540" s="1"/>
    </row>
    <row r="541" spans="1:13" ht="25.5" outlineLevel="2" x14ac:dyDescent="0.25">
      <c r="A541" s="82" t="s">
        <v>338</v>
      </c>
      <c r="B541" s="43" t="s">
        <v>328</v>
      </c>
      <c r="C541" s="43" t="s">
        <v>339</v>
      </c>
      <c r="D541" s="43"/>
      <c r="E541" s="43"/>
      <c r="F541" s="112">
        <v>30215</v>
      </c>
      <c r="G541" s="26">
        <f>G542</f>
        <v>0</v>
      </c>
      <c r="H541" s="113">
        <f t="shared" si="47"/>
        <v>30215</v>
      </c>
      <c r="I541" s="26">
        <f>I542</f>
        <v>0</v>
      </c>
      <c r="J541" s="113">
        <f t="shared" si="48"/>
        <v>30215</v>
      </c>
      <c r="L541" s="1"/>
      <c r="M541" s="1"/>
    </row>
    <row r="542" spans="1:13" ht="25.5" outlineLevel="3" x14ac:dyDescent="0.25">
      <c r="A542" s="82" t="s">
        <v>70</v>
      </c>
      <c r="B542" s="43" t="s">
        <v>328</v>
      </c>
      <c r="C542" s="43" t="s">
        <v>339</v>
      </c>
      <c r="D542" s="43" t="s">
        <v>71</v>
      </c>
      <c r="E542" s="43"/>
      <c r="F542" s="112">
        <v>30215</v>
      </c>
      <c r="G542" s="26">
        <f>G544</f>
        <v>0</v>
      </c>
      <c r="H542" s="113">
        <f t="shared" si="47"/>
        <v>30215</v>
      </c>
      <c r="I542" s="26">
        <f>I544</f>
        <v>0</v>
      </c>
      <c r="J542" s="113">
        <f t="shared" si="48"/>
        <v>30215</v>
      </c>
      <c r="L542" s="1"/>
      <c r="M542" s="1"/>
    </row>
    <row r="543" spans="1:13" outlineLevel="3" x14ac:dyDescent="0.25">
      <c r="A543" s="29" t="s">
        <v>744</v>
      </c>
      <c r="B543" s="45" t="s">
        <v>328</v>
      </c>
      <c r="C543" s="43" t="s">
        <v>339</v>
      </c>
      <c r="D543" s="59" t="s">
        <v>745</v>
      </c>
      <c r="E543" s="43"/>
      <c r="F543" s="112">
        <v>30215</v>
      </c>
      <c r="G543" s="26">
        <f>G544</f>
        <v>0</v>
      </c>
      <c r="H543" s="113">
        <f t="shared" si="47"/>
        <v>30215</v>
      </c>
      <c r="I543" s="26">
        <f>I544</f>
        <v>0</v>
      </c>
      <c r="J543" s="113">
        <f t="shared" si="48"/>
        <v>30215</v>
      </c>
      <c r="L543" s="1"/>
      <c r="M543" s="1"/>
    </row>
    <row r="544" spans="1:13" outlineLevel="6" x14ac:dyDescent="0.25">
      <c r="A544" s="82" t="s">
        <v>340</v>
      </c>
      <c r="B544" s="43" t="s">
        <v>328</v>
      </c>
      <c r="C544" s="43" t="s">
        <v>339</v>
      </c>
      <c r="D544" s="43" t="s">
        <v>341</v>
      </c>
      <c r="E544" s="43"/>
      <c r="F544" s="112">
        <v>30215</v>
      </c>
      <c r="G544" s="26">
        <f>G545</f>
        <v>0</v>
      </c>
      <c r="H544" s="113">
        <f t="shared" si="47"/>
        <v>30215</v>
      </c>
      <c r="I544" s="26">
        <f>I545</f>
        <v>0</v>
      </c>
      <c r="J544" s="113">
        <f t="shared" si="48"/>
        <v>30215</v>
      </c>
      <c r="L544" s="1"/>
      <c r="M544" s="1"/>
    </row>
    <row r="545" spans="1:13" outlineLevel="7" x14ac:dyDescent="0.25">
      <c r="A545" s="83" t="s">
        <v>342</v>
      </c>
      <c r="B545" s="44" t="s">
        <v>328</v>
      </c>
      <c r="C545" s="44" t="s">
        <v>339</v>
      </c>
      <c r="D545" s="44" t="s">
        <v>341</v>
      </c>
      <c r="E545" s="44" t="s">
        <v>343</v>
      </c>
      <c r="F545" s="112">
        <v>30215</v>
      </c>
      <c r="G545" s="31"/>
      <c r="H545" s="113">
        <f t="shared" si="47"/>
        <v>30215</v>
      </c>
      <c r="I545" s="31"/>
      <c r="J545" s="113">
        <f t="shared" si="48"/>
        <v>30215</v>
      </c>
      <c r="M545" s="23">
        <f>J545+L545</f>
        <v>30215</v>
      </c>
    </row>
    <row r="546" spans="1:13" ht="38.25" x14ac:dyDescent="0.25">
      <c r="A546" s="81" t="s">
        <v>344</v>
      </c>
      <c r="B546" s="42" t="s">
        <v>345</v>
      </c>
      <c r="C546" s="42"/>
      <c r="D546" s="42"/>
      <c r="E546" s="42"/>
      <c r="F546" s="15">
        <v>2057281.8112000001</v>
      </c>
      <c r="G546" s="111">
        <f>G547+G554+G738</f>
        <v>-21913.599999999995</v>
      </c>
      <c r="H546" s="111">
        <f>F546+G546</f>
        <v>2035368.2112</v>
      </c>
      <c r="I546" s="111">
        <f>I547+I554+I738</f>
        <v>42399.5</v>
      </c>
      <c r="J546" s="111">
        <f>H546+I546</f>
        <v>2077767.7112</v>
      </c>
      <c r="L546" s="1"/>
      <c r="M546" s="1"/>
    </row>
    <row r="547" spans="1:13" outlineLevel="1" x14ac:dyDescent="0.25">
      <c r="A547" s="82" t="s">
        <v>2</v>
      </c>
      <c r="B547" s="43" t="s">
        <v>345</v>
      </c>
      <c r="C547" s="43" t="s">
        <v>3</v>
      </c>
      <c r="D547" s="43"/>
      <c r="E547" s="43"/>
      <c r="F547" s="112">
        <v>31947.5</v>
      </c>
      <c r="G547" s="26">
        <f t="shared" ref="G547:G552" si="51">G548</f>
        <v>0</v>
      </c>
      <c r="H547" s="113">
        <f t="shared" ref="H547:H625" si="52">F547+G547</f>
        <v>31947.5</v>
      </c>
      <c r="I547" s="26">
        <f t="shared" ref="I547:I552" si="53">I548</f>
        <v>0</v>
      </c>
      <c r="J547" s="113">
        <f t="shared" ref="J547:J610" si="54">H547+I547</f>
        <v>31947.5</v>
      </c>
      <c r="L547" s="1"/>
      <c r="M547" s="1"/>
    </row>
    <row r="548" spans="1:13" outlineLevel="2" x14ac:dyDescent="0.25">
      <c r="A548" s="82" t="s">
        <v>76</v>
      </c>
      <c r="B548" s="43" t="s">
        <v>345</v>
      </c>
      <c r="C548" s="43" t="s">
        <v>77</v>
      </c>
      <c r="D548" s="43"/>
      <c r="E548" s="43"/>
      <c r="F548" s="112">
        <v>31947.5</v>
      </c>
      <c r="G548" s="26">
        <f t="shared" si="51"/>
        <v>0</v>
      </c>
      <c r="H548" s="113">
        <f t="shared" si="52"/>
        <v>31947.5</v>
      </c>
      <c r="I548" s="26">
        <f t="shared" si="53"/>
        <v>0</v>
      </c>
      <c r="J548" s="113">
        <f t="shared" si="54"/>
        <v>31947.5</v>
      </c>
      <c r="L548" s="1"/>
      <c r="M548" s="1"/>
    </row>
    <row r="549" spans="1:13" outlineLevel="3" x14ac:dyDescent="0.25">
      <c r="A549" s="82" t="s">
        <v>322</v>
      </c>
      <c r="B549" s="43" t="s">
        <v>345</v>
      </c>
      <c r="C549" s="43" t="s">
        <v>77</v>
      </c>
      <c r="D549" s="43" t="s">
        <v>323</v>
      </c>
      <c r="E549" s="43"/>
      <c r="F549" s="112">
        <v>31947.5</v>
      </c>
      <c r="G549" s="26">
        <f t="shared" si="51"/>
        <v>0</v>
      </c>
      <c r="H549" s="113">
        <f t="shared" si="52"/>
        <v>31947.5</v>
      </c>
      <c r="I549" s="26">
        <f t="shared" si="53"/>
        <v>0</v>
      </c>
      <c r="J549" s="113">
        <f t="shared" si="54"/>
        <v>31947.5</v>
      </c>
      <c r="L549" s="1"/>
      <c r="M549" s="1"/>
    </row>
    <row r="550" spans="1:13" ht="25.5" outlineLevel="4" x14ac:dyDescent="0.25">
      <c r="A550" s="82" t="s">
        <v>324</v>
      </c>
      <c r="B550" s="43" t="s">
        <v>345</v>
      </c>
      <c r="C550" s="43" t="s">
        <v>77</v>
      </c>
      <c r="D550" s="43" t="s">
        <v>325</v>
      </c>
      <c r="E550" s="43"/>
      <c r="F550" s="112">
        <v>31947.5</v>
      </c>
      <c r="G550" s="26">
        <f t="shared" si="51"/>
        <v>0</v>
      </c>
      <c r="H550" s="113">
        <f t="shared" si="52"/>
        <v>31947.5</v>
      </c>
      <c r="I550" s="26">
        <f t="shared" si="53"/>
        <v>0</v>
      </c>
      <c r="J550" s="113">
        <f t="shared" si="54"/>
        <v>31947.5</v>
      </c>
      <c r="L550" s="1"/>
      <c r="M550" s="1"/>
    </row>
    <row r="551" spans="1:13" ht="25.5" outlineLevel="4" x14ac:dyDescent="0.25">
      <c r="A551" s="29" t="s">
        <v>746</v>
      </c>
      <c r="B551" s="45" t="s">
        <v>345</v>
      </c>
      <c r="C551" s="43" t="s">
        <v>77</v>
      </c>
      <c r="D551" s="59" t="s">
        <v>747</v>
      </c>
      <c r="E551" s="43"/>
      <c r="F551" s="112">
        <v>31947.5</v>
      </c>
      <c r="G551" s="26">
        <f t="shared" si="51"/>
        <v>0</v>
      </c>
      <c r="H551" s="113">
        <f t="shared" si="52"/>
        <v>31947.5</v>
      </c>
      <c r="I551" s="26">
        <f t="shared" si="53"/>
        <v>0</v>
      </c>
      <c r="J551" s="113">
        <f t="shared" si="54"/>
        <v>31947.5</v>
      </c>
      <c r="L551" s="1"/>
      <c r="M551" s="1"/>
    </row>
    <row r="552" spans="1:13" ht="38.25" outlineLevel="6" x14ac:dyDescent="0.25">
      <c r="A552" s="82" t="s">
        <v>129</v>
      </c>
      <c r="B552" s="43" t="s">
        <v>345</v>
      </c>
      <c r="C552" s="43" t="s">
        <v>77</v>
      </c>
      <c r="D552" s="43" t="s">
        <v>346</v>
      </c>
      <c r="E552" s="43"/>
      <c r="F552" s="112">
        <v>31947.5</v>
      </c>
      <c r="G552" s="26">
        <f t="shared" si="51"/>
        <v>0</v>
      </c>
      <c r="H552" s="113">
        <f t="shared" si="52"/>
        <v>31947.5</v>
      </c>
      <c r="I552" s="26">
        <f t="shared" si="53"/>
        <v>0</v>
      </c>
      <c r="J552" s="113">
        <f t="shared" si="54"/>
        <v>31947.5</v>
      </c>
      <c r="L552" s="1"/>
      <c r="M552" s="1"/>
    </row>
    <row r="553" spans="1:13" ht="51" outlineLevel="7" x14ac:dyDescent="0.25">
      <c r="A553" s="83" t="s">
        <v>347</v>
      </c>
      <c r="B553" s="44" t="s">
        <v>345</v>
      </c>
      <c r="C553" s="44" t="s">
        <v>77</v>
      </c>
      <c r="D553" s="44" t="s">
        <v>346</v>
      </c>
      <c r="E553" s="44" t="s">
        <v>348</v>
      </c>
      <c r="F553" s="112">
        <v>31947.5</v>
      </c>
      <c r="G553" s="31"/>
      <c r="H553" s="113">
        <f t="shared" si="52"/>
        <v>31947.5</v>
      </c>
      <c r="I553" s="31"/>
      <c r="J553" s="113">
        <f t="shared" si="54"/>
        <v>31947.5</v>
      </c>
      <c r="M553" s="23">
        <f>J553+L553</f>
        <v>31947.5</v>
      </c>
    </row>
    <row r="554" spans="1:13" outlineLevel="1" x14ac:dyDescent="0.25">
      <c r="A554" s="82" t="s">
        <v>224</v>
      </c>
      <c r="B554" s="43" t="s">
        <v>345</v>
      </c>
      <c r="C554" s="43" t="s">
        <v>225</v>
      </c>
      <c r="D554" s="43"/>
      <c r="E554" s="43"/>
      <c r="F554" s="112">
        <v>2005615.5399</v>
      </c>
      <c r="G554" s="26">
        <f>G555+G585+G636+G667+G662</f>
        <v>-22807.299999999996</v>
      </c>
      <c r="H554" s="113">
        <f t="shared" si="52"/>
        <v>1982808.2398999999</v>
      </c>
      <c r="I554" s="26">
        <f>I555+I585+I636+I667+I662</f>
        <v>42399.5</v>
      </c>
      <c r="J554" s="113">
        <f t="shared" si="54"/>
        <v>2025207.7398999999</v>
      </c>
      <c r="L554" s="1"/>
      <c r="M554" s="1"/>
    </row>
    <row r="555" spans="1:13" outlineLevel="2" x14ac:dyDescent="0.25">
      <c r="A555" s="82" t="s">
        <v>349</v>
      </c>
      <c r="B555" s="43" t="s">
        <v>345</v>
      </c>
      <c r="C555" s="43" t="s">
        <v>350</v>
      </c>
      <c r="D555" s="43"/>
      <c r="E555" s="43"/>
      <c r="F555" s="112">
        <v>638333.24</v>
      </c>
      <c r="G555" s="26">
        <f>G556</f>
        <v>-17176.099999999999</v>
      </c>
      <c r="H555" s="113">
        <f t="shared" si="52"/>
        <v>621157.14</v>
      </c>
      <c r="I555" s="26">
        <f>I556</f>
        <v>17000</v>
      </c>
      <c r="J555" s="113">
        <f t="shared" si="54"/>
        <v>638157.14</v>
      </c>
      <c r="L555" s="1"/>
      <c r="M555" s="1"/>
    </row>
    <row r="556" spans="1:13" outlineLevel="3" x14ac:dyDescent="0.25">
      <c r="A556" s="82" t="s">
        <v>322</v>
      </c>
      <c r="B556" s="43" t="s">
        <v>345</v>
      </c>
      <c r="C556" s="43" t="s">
        <v>350</v>
      </c>
      <c r="D556" s="43" t="s">
        <v>323</v>
      </c>
      <c r="E556" s="43"/>
      <c r="F556" s="112">
        <v>638333.24</v>
      </c>
      <c r="G556" s="26">
        <f>G557+G563+G567+G582</f>
        <v>-17176.099999999999</v>
      </c>
      <c r="H556" s="113">
        <f t="shared" si="52"/>
        <v>621157.14</v>
      </c>
      <c r="I556" s="26">
        <f>I557+I563+I567+I582</f>
        <v>17000</v>
      </c>
      <c r="J556" s="113">
        <f t="shared" si="54"/>
        <v>638157.14</v>
      </c>
      <c r="L556" s="1"/>
      <c r="M556" s="1"/>
    </row>
    <row r="557" spans="1:13" outlineLevel="4" x14ac:dyDescent="0.25">
      <c r="A557" s="82" t="s">
        <v>351</v>
      </c>
      <c r="B557" s="43" t="s">
        <v>345</v>
      </c>
      <c r="C557" s="43" t="s">
        <v>350</v>
      </c>
      <c r="D557" s="43" t="s">
        <v>352</v>
      </c>
      <c r="E557" s="43"/>
      <c r="F557" s="112">
        <v>546029.43999999994</v>
      </c>
      <c r="G557" s="26">
        <f>G558</f>
        <v>-20269.8</v>
      </c>
      <c r="H557" s="113">
        <f t="shared" si="52"/>
        <v>525759.6399999999</v>
      </c>
      <c r="I557" s="26">
        <f>I558</f>
        <v>0</v>
      </c>
      <c r="J557" s="113">
        <f t="shared" si="54"/>
        <v>525759.6399999999</v>
      </c>
      <c r="L557" s="1"/>
      <c r="M557" s="1"/>
    </row>
    <row r="558" spans="1:13" outlineLevel="4" x14ac:dyDescent="0.25">
      <c r="A558" s="29" t="s">
        <v>748</v>
      </c>
      <c r="B558" s="45" t="s">
        <v>345</v>
      </c>
      <c r="C558" s="43" t="s">
        <v>350</v>
      </c>
      <c r="D558" s="59" t="s">
        <v>749</v>
      </c>
      <c r="E558" s="43"/>
      <c r="F558" s="112">
        <v>546029.43999999994</v>
      </c>
      <c r="G558" s="26">
        <f>G559+G561</f>
        <v>-20269.8</v>
      </c>
      <c r="H558" s="113">
        <f t="shared" si="52"/>
        <v>525759.6399999999</v>
      </c>
      <c r="I558" s="26">
        <f>I559+I561</f>
        <v>0</v>
      </c>
      <c r="J558" s="113">
        <f t="shared" si="54"/>
        <v>525759.6399999999</v>
      </c>
      <c r="L558" s="1"/>
      <c r="M558" s="1"/>
    </row>
    <row r="559" spans="1:13" ht="63.75" outlineLevel="6" x14ac:dyDescent="0.25">
      <c r="A559" s="82" t="s">
        <v>353</v>
      </c>
      <c r="B559" s="43" t="s">
        <v>345</v>
      </c>
      <c r="C559" s="43" t="s">
        <v>350</v>
      </c>
      <c r="D559" s="43" t="s">
        <v>354</v>
      </c>
      <c r="E559" s="43"/>
      <c r="F559" s="112">
        <v>423875.7</v>
      </c>
      <c r="G559" s="26">
        <f>G560</f>
        <v>-20150.7</v>
      </c>
      <c r="H559" s="113">
        <f t="shared" si="52"/>
        <v>403725</v>
      </c>
      <c r="I559" s="26">
        <f>I560</f>
        <v>0</v>
      </c>
      <c r="J559" s="113">
        <f t="shared" si="54"/>
        <v>403725</v>
      </c>
      <c r="L559" s="1"/>
      <c r="M559" s="1"/>
    </row>
    <row r="560" spans="1:13" ht="51" outlineLevel="7" x14ac:dyDescent="0.25">
      <c r="A560" s="83" t="s">
        <v>347</v>
      </c>
      <c r="B560" s="44" t="s">
        <v>345</v>
      </c>
      <c r="C560" s="44" t="s">
        <v>350</v>
      </c>
      <c r="D560" s="44" t="s">
        <v>354</v>
      </c>
      <c r="E560" s="44" t="s">
        <v>348</v>
      </c>
      <c r="F560" s="112">
        <v>423875.7</v>
      </c>
      <c r="G560" s="28">
        <v>-20150.7</v>
      </c>
      <c r="H560" s="113">
        <f t="shared" si="52"/>
        <v>403725</v>
      </c>
      <c r="I560" s="31"/>
      <c r="J560" s="113">
        <f t="shared" si="54"/>
        <v>403725</v>
      </c>
      <c r="M560" s="23">
        <f>J560+L560</f>
        <v>403725</v>
      </c>
    </row>
    <row r="561" spans="1:13" ht="38.25" outlineLevel="6" x14ac:dyDescent="0.25">
      <c r="A561" s="82" t="s">
        <v>129</v>
      </c>
      <c r="B561" s="43" t="s">
        <v>345</v>
      </c>
      <c r="C561" s="43" t="s">
        <v>350</v>
      </c>
      <c r="D561" s="43" t="s">
        <v>355</v>
      </c>
      <c r="E561" s="43"/>
      <c r="F561" s="112">
        <v>122153.74</v>
      </c>
      <c r="G561" s="26">
        <f>G562</f>
        <v>-119.1</v>
      </c>
      <c r="H561" s="113">
        <f t="shared" si="52"/>
        <v>122034.64</v>
      </c>
      <c r="I561" s="26">
        <f>I562</f>
        <v>0</v>
      </c>
      <c r="J561" s="113">
        <f t="shared" si="54"/>
        <v>122034.64</v>
      </c>
      <c r="L561" s="1"/>
      <c r="M561" s="1"/>
    </row>
    <row r="562" spans="1:13" ht="51" outlineLevel="7" x14ac:dyDescent="0.25">
      <c r="A562" s="83" t="s">
        <v>347</v>
      </c>
      <c r="B562" s="44" t="s">
        <v>345</v>
      </c>
      <c r="C562" s="44" t="s">
        <v>350</v>
      </c>
      <c r="D562" s="44" t="s">
        <v>355</v>
      </c>
      <c r="E562" s="44" t="s">
        <v>348</v>
      </c>
      <c r="F562" s="112">
        <v>122153.74</v>
      </c>
      <c r="G562" s="115">
        <v>-119.1</v>
      </c>
      <c r="H562" s="113">
        <f t="shared" si="52"/>
        <v>122034.64</v>
      </c>
      <c r="I562" s="31"/>
      <c r="J562" s="113">
        <f t="shared" si="54"/>
        <v>122034.64</v>
      </c>
      <c r="M562" s="23">
        <f>J562+L562</f>
        <v>122034.64</v>
      </c>
    </row>
    <row r="563" spans="1:13" ht="25.5" outlineLevel="4" x14ac:dyDescent="0.25">
      <c r="A563" s="82" t="s">
        <v>356</v>
      </c>
      <c r="B563" s="43" t="s">
        <v>345</v>
      </c>
      <c r="C563" s="43" t="s">
        <v>350</v>
      </c>
      <c r="D563" s="43" t="s">
        <v>357</v>
      </c>
      <c r="E563" s="43"/>
      <c r="F563" s="112">
        <v>12100</v>
      </c>
      <c r="G563" s="26">
        <f>G564</f>
        <v>0</v>
      </c>
      <c r="H563" s="113">
        <f t="shared" si="52"/>
        <v>12100</v>
      </c>
      <c r="I563" s="26">
        <f>I564</f>
        <v>0</v>
      </c>
      <c r="J563" s="113">
        <f t="shared" si="54"/>
        <v>12100</v>
      </c>
      <c r="L563" s="1"/>
      <c r="M563" s="1"/>
    </row>
    <row r="564" spans="1:13" outlineLevel="4" x14ac:dyDescent="0.25">
      <c r="A564" s="29" t="s">
        <v>750</v>
      </c>
      <c r="B564" s="45" t="s">
        <v>345</v>
      </c>
      <c r="C564" s="43" t="s">
        <v>350</v>
      </c>
      <c r="D564" s="59" t="s">
        <v>751</v>
      </c>
      <c r="E564" s="43"/>
      <c r="F564" s="112">
        <v>12100</v>
      </c>
      <c r="G564" s="26">
        <f>G565</f>
        <v>0</v>
      </c>
      <c r="H564" s="113">
        <f t="shared" si="52"/>
        <v>12100</v>
      </c>
      <c r="I564" s="26">
        <f>I565</f>
        <v>0</v>
      </c>
      <c r="J564" s="113">
        <f t="shared" si="54"/>
        <v>12100</v>
      </c>
      <c r="L564" s="1"/>
      <c r="M564" s="1"/>
    </row>
    <row r="565" spans="1:13" ht="25.5" outlineLevel="6" x14ac:dyDescent="0.25">
      <c r="A565" s="82" t="s">
        <v>358</v>
      </c>
      <c r="B565" s="43" t="s">
        <v>345</v>
      </c>
      <c r="C565" s="43" t="s">
        <v>350</v>
      </c>
      <c r="D565" s="43" t="s">
        <v>359</v>
      </c>
      <c r="E565" s="43"/>
      <c r="F565" s="112">
        <v>12100</v>
      </c>
      <c r="G565" s="26">
        <f>G566</f>
        <v>0</v>
      </c>
      <c r="H565" s="113">
        <f t="shared" si="52"/>
        <v>12100</v>
      </c>
      <c r="I565" s="26">
        <f>I566</f>
        <v>0</v>
      </c>
      <c r="J565" s="113">
        <f t="shared" si="54"/>
        <v>12100</v>
      </c>
      <c r="L565" s="1"/>
      <c r="M565" s="1"/>
    </row>
    <row r="566" spans="1:13" ht="38.25" outlineLevel="7" x14ac:dyDescent="0.25">
      <c r="A566" s="83" t="s">
        <v>270</v>
      </c>
      <c r="B566" s="44" t="s">
        <v>345</v>
      </c>
      <c r="C566" s="44" t="s">
        <v>350</v>
      </c>
      <c r="D566" s="44" t="s">
        <v>359</v>
      </c>
      <c r="E566" s="44" t="s">
        <v>271</v>
      </c>
      <c r="F566" s="112">
        <v>12100</v>
      </c>
      <c r="G566" s="31"/>
      <c r="H566" s="113">
        <f t="shared" si="52"/>
        <v>12100</v>
      </c>
      <c r="I566" s="31"/>
      <c r="J566" s="113">
        <f t="shared" si="54"/>
        <v>12100</v>
      </c>
      <c r="M566" s="23">
        <f>J566+L566</f>
        <v>12100</v>
      </c>
    </row>
    <row r="567" spans="1:13" ht="25.5" outlineLevel="4" x14ac:dyDescent="0.25">
      <c r="A567" s="82" t="s">
        <v>324</v>
      </c>
      <c r="B567" s="43" t="s">
        <v>345</v>
      </c>
      <c r="C567" s="43" t="s">
        <v>350</v>
      </c>
      <c r="D567" s="43" t="s">
        <v>325</v>
      </c>
      <c r="E567" s="43"/>
      <c r="F567" s="112">
        <v>80203.8</v>
      </c>
      <c r="G567" s="26">
        <f>G568+G573</f>
        <v>0</v>
      </c>
      <c r="H567" s="113">
        <f t="shared" si="52"/>
        <v>80203.8</v>
      </c>
      <c r="I567" s="26">
        <f>I568+I573</f>
        <v>17000</v>
      </c>
      <c r="J567" s="113">
        <f t="shared" si="54"/>
        <v>97203.8</v>
      </c>
      <c r="L567" s="1"/>
      <c r="M567" s="1"/>
    </row>
    <row r="568" spans="1:13" ht="25.5" outlineLevel="4" x14ac:dyDescent="0.25">
      <c r="A568" s="29" t="s">
        <v>752</v>
      </c>
      <c r="B568" s="45" t="s">
        <v>345</v>
      </c>
      <c r="C568" s="43" t="s">
        <v>350</v>
      </c>
      <c r="D568" s="59" t="s">
        <v>753</v>
      </c>
      <c r="E568" s="43"/>
      <c r="F568" s="112">
        <v>32153.8</v>
      </c>
      <c r="G568" s="26">
        <f>G569+G571</f>
        <v>0</v>
      </c>
      <c r="H568" s="113">
        <f t="shared" si="52"/>
        <v>32153.8</v>
      </c>
      <c r="I568" s="26">
        <f>I569+I571</f>
        <v>0</v>
      </c>
      <c r="J568" s="113">
        <f t="shared" si="54"/>
        <v>32153.8</v>
      </c>
      <c r="L568" s="1"/>
      <c r="M568" s="1"/>
    </row>
    <row r="569" spans="1:13" ht="25.5" outlineLevel="6" x14ac:dyDescent="0.25">
      <c r="A569" s="82" t="s">
        <v>58</v>
      </c>
      <c r="B569" s="43" t="s">
        <v>345</v>
      </c>
      <c r="C569" s="43" t="s">
        <v>350</v>
      </c>
      <c r="D569" s="43" t="s">
        <v>360</v>
      </c>
      <c r="E569" s="43"/>
      <c r="F569" s="112">
        <v>29650</v>
      </c>
      <c r="G569" s="26">
        <f>G570</f>
        <v>0</v>
      </c>
      <c r="H569" s="113">
        <f t="shared" si="52"/>
        <v>29650</v>
      </c>
      <c r="I569" s="26">
        <f>I570</f>
        <v>0</v>
      </c>
      <c r="J569" s="113">
        <f t="shared" si="54"/>
        <v>29650</v>
      </c>
      <c r="L569" s="1"/>
      <c r="M569" s="1"/>
    </row>
    <row r="570" spans="1:13" ht="25.5" outlineLevel="7" x14ac:dyDescent="0.25">
      <c r="A570" s="83" t="s">
        <v>361</v>
      </c>
      <c r="B570" s="44" t="s">
        <v>345</v>
      </c>
      <c r="C570" s="44" t="s">
        <v>350</v>
      </c>
      <c r="D570" s="44" t="s">
        <v>360</v>
      </c>
      <c r="E570" s="44" t="s">
        <v>362</v>
      </c>
      <c r="F570" s="112">
        <v>29650</v>
      </c>
      <c r="G570" s="31"/>
      <c r="H570" s="113">
        <f t="shared" si="52"/>
        <v>29650</v>
      </c>
      <c r="I570" s="31"/>
      <c r="J570" s="113">
        <f t="shared" si="54"/>
        <v>29650</v>
      </c>
      <c r="M570" s="23">
        <f>J570+L570</f>
        <v>29650</v>
      </c>
    </row>
    <row r="571" spans="1:13" outlineLevel="6" x14ac:dyDescent="0.25">
      <c r="A571" s="82" t="s">
        <v>62</v>
      </c>
      <c r="B571" s="43" t="s">
        <v>345</v>
      </c>
      <c r="C571" s="43" t="s">
        <v>350</v>
      </c>
      <c r="D571" s="43" t="s">
        <v>363</v>
      </c>
      <c r="E571" s="43"/>
      <c r="F571" s="112">
        <v>2503.8000000000002</v>
      </c>
      <c r="G571" s="26">
        <f>G572</f>
        <v>0</v>
      </c>
      <c r="H571" s="113">
        <f t="shared" si="52"/>
        <v>2503.8000000000002</v>
      </c>
      <c r="I571" s="26">
        <f>I572</f>
        <v>0</v>
      </c>
      <c r="J571" s="113">
        <f t="shared" si="54"/>
        <v>2503.8000000000002</v>
      </c>
      <c r="L571" s="1"/>
      <c r="M571" s="1"/>
    </row>
    <row r="572" spans="1:13" ht="25.5" outlineLevel="7" x14ac:dyDescent="0.25">
      <c r="A572" s="83" t="s">
        <v>361</v>
      </c>
      <c r="B572" s="44" t="s">
        <v>345</v>
      </c>
      <c r="C572" s="44" t="s">
        <v>350</v>
      </c>
      <c r="D572" s="44" t="s">
        <v>363</v>
      </c>
      <c r="E572" s="44" t="s">
        <v>362</v>
      </c>
      <c r="F572" s="112">
        <v>2503.8000000000002</v>
      </c>
      <c r="G572" s="31"/>
      <c r="H572" s="113">
        <f t="shared" si="52"/>
        <v>2503.8000000000002</v>
      </c>
      <c r="I572" s="31"/>
      <c r="J572" s="113">
        <f t="shared" si="54"/>
        <v>2503.8000000000002</v>
      </c>
      <c r="M572" s="23">
        <f>J572+L572</f>
        <v>2503.8000000000002</v>
      </c>
    </row>
    <row r="573" spans="1:13" ht="38.25" outlineLevel="7" x14ac:dyDescent="0.25">
      <c r="A573" s="29" t="s">
        <v>738</v>
      </c>
      <c r="B573" s="45" t="s">
        <v>345</v>
      </c>
      <c r="C573" s="43" t="s">
        <v>350</v>
      </c>
      <c r="D573" s="59" t="s">
        <v>739</v>
      </c>
      <c r="E573" s="44"/>
      <c r="F573" s="112">
        <v>48050</v>
      </c>
      <c r="G573" s="26">
        <f>G574+G576+G578+G580</f>
        <v>0</v>
      </c>
      <c r="H573" s="113">
        <f t="shared" si="52"/>
        <v>48050</v>
      </c>
      <c r="I573" s="26">
        <f>I574+I576+I578+I580</f>
        <v>17000</v>
      </c>
      <c r="J573" s="113">
        <f t="shared" si="54"/>
        <v>65050</v>
      </c>
      <c r="L573" s="1"/>
      <c r="M573" s="1"/>
    </row>
    <row r="574" spans="1:13" ht="38.25" outlineLevel="6" x14ac:dyDescent="0.25">
      <c r="A574" s="82" t="s">
        <v>364</v>
      </c>
      <c r="B574" s="43" t="s">
        <v>345</v>
      </c>
      <c r="C574" s="43" t="s">
        <v>350</v>
      </c>
      <c r="D574" s="43" t="s">
        <v>365</v>
      </c>
      <c r="E574" s="43"/>
      <c r="F574" s="112">
        <v>42000</v>
      </c>
      <c r="G574" s="26">
        <f>G575</f>
        <v>0</v>
      </c>
      <c r="H574" s="113">
        <f t="shared" si="52"/>
        <v>42000</v>
      </c>
      <c r="I574" s="26">
        <f>I575</f>
        <v>17000</v>
      </c>
      <c r="J574" s="113">
        <f t="shared" si="54"/>
        <v>59000</v>
      </c>
      <c r="L574" s="1"/>
      <c r="M574" s="1"/>
    </row>
    <row r="575" spans="1:13" ht="25.5" outlineLevel="7" x14ac:dyDescent="0.25">
      <c r="A575" s="83" t="s">
        <v>361</v>
      </c>
      <c r="B575" s="44" t="s">
        <v>345</v>
      </c>
      <c r="C575" s="44" t="s">
        <v>350</v>
      </c>
      <c r="D575" s="44" t="s">
        <v>365</v>
      </c>
      <c r="E575" s="44" t="s">
        <v>362</v>
      </c>
      <c r="F575" s="112">
        <v>42000</v>
      </c>
      <c r="G575" s="31"/>
      <c r="H575" s="113">
        <f t="shared" si="52"/>
        <v>42000</v>
      </c>
      <c r="I575" s="116">
        <v>17000</v>
      </c>
      <c r="J575" s="113">
        <f t="shared" si="54"/>
        <v>59000</v>
      </c>
      <c r="K575" s="32" t="s">
        <v>668</v>
      </c>
      <c r="M575" s="23">
        <f>J575+L575</f>
        <v>59000</v>
      </c>
    </row>
    <row r="576" spans="1:13" ht="25.5" outlineLevel="6" x14ac:dyDescent="0.25">
      <c r="A576" s="82" t="s">
        <v>82</v>
      </c>
      <c r="B576" s="43" t="s">
        <v>345</v>
      </c>
      <c r="C576" s="43" t="s">
        <v>350</v>
      </c>
      <c r="D576" s="43" t="s">
        <v>366</v>
      </c>
      <c r="E576" s="43"/>
      <c r="F576" s="112">
        <v>200</v>
      </c>
      <c r="G576" s="26">
        <f>G577</f>
        <v>0</v>
      </c>
      <c r="H576" s="113">
        <f t="shared" si="52"/>
        <v>200</v>
      </c>
      <c r="I576" s="26">
        <f>I577</f>
        <v>0</v>
      </c>
      <c r="J576" s="113">
        <f t="shared" si="54"/>
        <v>200</v>
      </c>
      <c r="L576" s="1"/>
      <c r="M576" s="1"/>
    </row>
    <row r="577" spans="1:13" ht="25.5" outlineLevel="7" x14ac:dyDescent="0.25">
      <c r="A577" s="83" t="s">
        <v>361</v>
      </c>
      <c r="B577" s="44" t="s">
        <v>345</v>
      </c>
      <c r="C577" s="44" t="s">
        <v>350</v>
      </c>
      <c r="D577" s="44" t="s">
        <v>366</v>
      </c>
      <c r="E577" s="44" t="s">
        <v>362</v>
      </c>
      <c r="F577" s="112">
        <v>200</v>
      </c>
      <c r="G577" s="31"/>
      <c r="H577" s="113">
        <f t="shared" si="52"/>
        <v>200</v>
      </c>
      <c r="I577" s="31"/>
      <c r="J577" s="113">
        <f t="shared" si="54"/>
        <v>200</v>
      </c>
      <c r="M577" s="23">
        <f>J577+L577</f>
        <v>200</v>
      </c>
    </row>
    <row r="578" spans="1:13" ht="51" outlineLevel="6" x14ac:dyDescent="0.25">
      <c r="A578" s="82" t="s">
        <v>84</v>
      </c>
      <c r="B578" s="43" t="s">
        <v>345</v>
      </c>
      <c r="C578" s="43" t="s">
        <v>350</v>
      </c>
      <c r="D578" s="43" t="s">
        <v>367</v>
      </c>
      <c r="E578" s="43"/>
      <c r="F578" s="112">
        <v>850</v>
      </c>
      <c r="G578" s="26">
        <f>G579</f>
        <v>0</v>
      </c>
      <c r="H578" s="113">
        <f t="shared" si="52"/>
        <v>850</v>
      </c>
      <c r="I578" s="26">
        <f>I579</f>
        <v>0</v>
      </c>
      <c r="J578" s="113">
        <f t="shared" si="54"/>
        <v>850</v>
      </c>
      <c r="L578" s="1"/>
      <c r="M578" s="1"/>
    </row>
    <row r="579" spans="1:13" ht="25.5" outlineLevel="7" x14ac:dyDescent="0.25">
      <c r="A579" s="83" t="s">
        <v>361</v>
      </c>
      <c r="B579" s="44" t="s">
        <v>345</v>
      </c>
      <c r="C579" s="44" t="s">
        <v>350</v>
      </c>
      <c r="D579" s="44" t="s">
        <v>367</v>
      </c>
      <c r="E579" s="44" t="s">
        <v>362</v>
      </c>
      <c r="F579" s="112">
        <v>850</v>
      </c>
      <c r="G579" s="31"/>
      <c r="H579" s="113">
        <f t="shared" si="52"/>
        <v>850</v>
      </c>
      <c r="I579" s="31"/>
      <c r="J579" s="113">
        <f t="shared" si="54"/>
        <v>850</v>
      </c>
      <c r="M579" s="23">
        <f>J579+L579</f>
        <v>850</v>
      </c>
    </row>
    <row r="580" spans="1:13" ht="51" outlineLevel="6" x14ac:dyDescent="0.25">
      <c r="A580" s="82" t="s">
        <v>368</v>
      </c>
      <c r="B580" s="43" t="s">
        <v>345</v>
      </c>
      <c r="C580" s="43" t="s">
        <v>350</v>
      </c>
      <c r="D580" s="43" t="s">
        <v>369</v>
      </c>
      <c r="E580" s="43"/>
      <c r="F580" s="112">
        <v>5000</v>
      </c>
      <c r="G580" s="26">
        <f>G581</f>
        <v>0</v>
      </c>
      <c r="H580" s="113">
        <f t="shared" si="52"/>
        <v>5000</v>
      </c>
      <c r="I580" s="26">
        <f>I581</f>
        <v>0</v>
      </c>
      <c r="J580" s="113">
        <f t="shared" si="54"/>
        <v>5000</v>
      </c>
      <c r="L580" s="1"/>
      <c r="M580" s="1"/>
    </row>
    <row r="581" spans="1:13" ht="25.5" outlineLevel="7" x14ac:dyDescent="0.25">
      <c r="A581" s="83" t="s">
        <v>361</v>
      </c>
      <c r="B581" s="44" t="s">
        <v>345</v>
      </c>
      <c r="C581" s="44" t="s">
        <v>350</v>
      </c>
      <c r="D581" s="44" t="s">
        <v>369</v>
      </c>
      <c r="E581" s="44" t="s">
        <v>362</v>
      </c>
      <c r="F581" s="112">
        <v>5000</v>
      </c>
      <c r="G581" s="31"/>
      <c r="H581" s="113">
        <f t="shared" si="52"/>
        <v>5000</v>
      </c>
      <c r="I581" s="31"/>
      <c r="J581" s="113">
        <f t="shared" si="54"/>
        <v>5000</v>
      </c>
      <c r="M581" s="23">
        <f>J581+L581</f>
        <v>5000</v>
      </c>
    </row>
    <row r="582" spans="1:13" outlineLevel="7" x14ac:dyDescent="0.25">
      <c r="A582" s="82" t="s">
        <v>383</v>
      </c>
      <c r="B582" s="43" t="s">
        <v>345</v>
      </c>
      <c r="C582" s="43" t="s">
        <v>350</v>
      </c>
      <c r="D582" s="43" t="s">
        <v>384</v>
      </c>
      <c r="E582" s="44"/>
      <c r="F582" s="112">
        <v>0</v>
      </c>
      <c r="G582" s="26">
        <f>G583</f>
        <v>3093.7</v>
      </c>
      <c r="H582" s="113">
        <f t="shared" si="52"/>
        <v>3093.7</v>
      </c>
      <c r="I582" s="26">
        <f>I583</f>
        <v>0</v>
      </c>
      <c r="J582" s="113">
        <f t="shared" si="54"/>
        <v>3093.7</v>
      </c>
      <c r="L582" s="1"/>
      <c r="M582" s="1"/>
    </row>
    <row r="583" spans="1:13" ht="63.75" outlineLevel="7" x14ac:dyDescent="0.25">
      <c r="A583" s="82" t="s">
        <v>609</v>
      </c>
      <c r="B583" s="44" t="s">
        <v>345</v>
      </c>
      <c r="C583" s="44" t="s">
        <v>350</v>
      </c>
      <c r="D583" s="43" t="s">
        <v>616</v>
      </c>
      <c r="E583" s="43"/>
      <c r="F583" s="112">
        <v>0</v>
      </c>
      <c r="G583" s="26">
        <f>G584</f>
        <v>3093.7</v>
      </c>
      <c r="H583" s="113">
        <f t="shared" si="52"/>
        <v>3093.7</v>
      </c>
      <c r="I583" s="26">
        <f>I584</f>
        <v>0</v>
      </c>
      <c r="J583" s="113">
        <f t="shared" si="54"/>
        <v>3093.7</v>
      </c>
      <c r="L583" s="1"/>
      <c r="M583" s="1"/>
    </row>
    <row r="584" spans="1:13" ht="25.5" outlineLevel="7" x14ac:dyDescent="0.25">
      <c r="A584" s="83" t="s">
        <v>361</v>
      </c>
      <c r="B584" s="44" t="s">
        <v>345</v>
      </c>
      <c r="C584" s="44" t="s">
        <v>350</v>
      </c>
      <c r="D584" s="44" t="s">
        <v>616</v>
      </c>
      <c r="E584" s="44">
        <v>612</v>
      </c>
      <c r="F584" s="112"/>
      <c r="G584" s="28">
        <v>3093.7</v>
      </c>
      <c r="H584" s="113">
        <f t="shared" si="52"/>
        <v>3093.7</v>
      </c>
      <c r="I584" s="31"/>
      <c r="J584" s="113">
        <f t="shared" si="54"/>
        <v>3093.7</v>
      </c>
      <c r="M584" s="23">
        <f>J584+L584</f>
        <v>3093.7</v>
      </c>
    </row>
    <row r="585" spans="1:13" outlineLevel="2" x14ac:dyDescent="0.25">
      <c r="A585" s="82" t="s">
        <v>320</v>
      </c>
      <c r="B585" s="43" t="s">
        <v>345</v>
      </c>
      <c r="C585" s="43" t="s">
        <v>321</v>
      </c>
      <c r="D585" s="43"/>
      <c r="E585" s="43"/>
      <c r="F585" s="112">
        <v>1112572.1077399999</v>
      </c>
      <c r="G585" s="26">
        <f>G586</f>
        <v>-28986.799999999999</v>
      </c>
      <c r="H585" s="113">
        <f t="shared" si="52"/>
        <v>1083585.3077399998</v>
      </c>
      <c r="I585" s="26">
        <f>I586</f>
        <v>25399.5</v>
      </c>
      <c r="J585" s="113">
        <f t="shared" si="54"/>
        <v>1108984.8077399998</v>
      </c>
      <c r="L585" s="1"/>
      <c r="M585" s="1"/>
    </row>
    <row r="586" spans="1:13" outlineLevel="3" x14ac:dyDescent="0.25">
      <c r="A586" s="82" t="s">
        <v>322</v>
      </c>
      <c r="B586" s="43" t="s">
        <v>345</v>
      </c>
      <c r="C586" s="43" t="s">
        <v>321</v>
      </c>
      <c r="D586" s="43" t="s">
        <v>323</v>
      </c>
      <c r="E586" s="43"/>
      <c r="F586" s="112">
        <v>1112572.1077399999</v>
      </c>
      <c r="G586" s="26">
        <f>G587+G601+G605+G628</f>
        <v>-28986.799999999999</v>
      </c>
      <c r="H586" s="113">
        <f t="shared" si="52"/>
        <v>1083585.3077399998</v>
      </c>
      <c r="I586" s="26">
        <f>I587+I601+I605+I628</f>
        <v>25399.5</v>
      </c>
      <c r="J586" s="113">
        <f t="shared" si="54"/>
        <v>1108984.8077399998</v>
      </c>
      <c r="L586" s="1"/>
      <c r="M586" s="1"/>
    </row>
    <row r="587" spans="1:13" outlineLevel="4" x14ac:dyDescent="0.25">
      <c r="A587" s="82" t="s">
        <v>351</v>
      </c>
      <c r="B587" s="43" t="s">
        <v>345</v>
      </c>
      <c r="C587" s="43" t="s">
        <v>321</v>
      </c>
      <c r="D587" s="43" t="s">
        <v>352</v>
      </c>
      <c r="E587" s="43"/>
      <c r="F587" s="112">
        <v>925075.11499999999</v>
      </c>
      <c r="G587" s="26">
        <f>G588+G598</f>
        <v>-31462.5</v>
      </c>
      <c r="H587" s="113">
        <f t="shared" si="52"/>
        <v>893612.61499999999</v>
      </c>
      <c r="I587" s="26">
        <f>I588+I598</f>
        <v>0</v>
      </c>
      <c r="J587" s="113">
        <f t="shared" si="54"/>
        <v>893612.61499999999</v>
      </c>
      <c r="L587" s="1"/>
      <c r="M587" s="1"/>
    </row>
    <row r="588" spans="1:13" outlineLevel="4" x14ac:dyDescent="0.25">
      <c r="A588" s="29" t="s">
        <v>606</v>
      </c>
      <c r="B588" s="45" t="s">
        <v>345</v>
      </c>
      <c r="C588" s="43" t="s">
        <v>321</v>
      </c>
      <c r="D588" s="59" t="s">
        <v>605</v>
      </c>
      <c r="E588" s="43"/>
      <c r="F588" s="112">
        <v>917575.1</v>
      </c>
      <c r="G588" s="26">
        <f>G589+G591+G593+G595</f>
        <v>-31462.5</v>
      </c>
      <c r="H588" s="113">
        <f t="shared" si="52"/>
        <v>886112.6</v>
      </c>
      <c r="I588" s="26">
        <f>I589+I591+I593+I595</f>
        <v>0</v>
      </c>
      <c r="J588" s="113">
        <f t="shared" si="54"/>
        <v>886112.6</v>
      </c>
      <c r="L588" s="1"/>
      <c r="M588" s="1"/>
    </row>
    <row r="589" spans="1:13" ht="89.25" outlineLevel="6" x14ac:dyDescent="0.25">
      <c r="A589" s="82" t="s">
        <v>370</v>
      </c>
      <c r="B589" s="43" t="s">
        <v>345</v>
      </c>
      <c r="C589" s="43" t="s">
        <v>321</v>
      </c>
      <c r="D589" s="43" t="s">
        <v>371</v>
      </c>
      <c r="E589" s="43"/>
      <c r="F589" s="112">
        <v>774168.4</v>
      </c>
      <c r="G589" s="26">
        <f>G590</f>
        <v>-33320</v>
      </c>
      <c r="H589" s="113">
        <f t="shared" si="52"/>
        <v>740848.4</v>
      </c>
      <c r="I589" s="26">
        <f>I590</f>
        <v>0</v>
      </c>
      <c r="J589" s="113">
        <f t="shared" si="54"/>
        <v>740848.4</v>
      </c>
      <c r="L589" s="1"/>
      <c r="M589" s="1"/>
    </row>
    <row r="590" spans="1:13" ht="51" outlineLevel="7" x14ac:dyDescent="0.25">
      <c r="A590" s="83" t="s">
        <v>347</v>
      </c>
      <c r="B590" s="44" t="s">
        <v>345</v>
      </c>
      <c r="C590" s="44" t="s">
        <v>321</v>
      </c>
      <c r="D590" s="44" t="s">
        <v>371</v>
      </c>
      <c r="E590" s="44" t="s">
        <v>348</v>
      </c>
      <c r="F590" s="112">
        <v>774168.4</v>
      </c>
      <c r="G590" s="28">
        <v>-33320</v>
      </c>
      <c r="H590" s="113">
        <f t="shared" si="52"/>
        <v>740848.4</v>
      </c>
      <c r="I590" s="31"/>
      <c r="J590" s="113">
        <f t="shared" si="54"/>
        <v>740848.4</v>
      </c>
      <c r="M590" s="23">
        <f>J590+L590</f>
        <v>740848.4</v>
      </c>
    </row>
    <row r="591" spans="1:13" ht="89.25" outlineLevel="7" x14ac:dyDescent="0.25">
      <c r="A591" s="99" t="s">
        <v>607</v>
      </c>
      <c r="B591" s="43" t="s">
        <v>345</v>
      </c>
      <c r="C591" s="43" t="s">
        <v>321</v>
      </c>
      <c r="D591" s="59" t="s">
        <v>608</v>
      </c>
      <c r="E591" s="52"/>
      <c r="F591" s="112">
        <v>0</v>
      </c>
      <c r="G591" s="26">
        <f>G592</f>
        <v>1857.5</v>
      </c>
      <c r="H591" s="113">
        <f t="shared" si="52"/>
        <v>1857.5</v>
      </c>
      <c r="I591" s="26">
        <f>I592</f>
        <v>0</v>
      </c>
      <c r="J591" s="113">
        <f t="shared" si="54"/>
        <v>1857.5</v>
      </c>
      <c r="L591" s="1"/>
      <c r="M591" s="1"/>
    </row>
    <row r="592" spans="1:13" outlineLevel="7" x14ac:dyDescent="0.25">
      <c r="A592" s="30" t="s">
        <v>603</v>
      </c>
      <c r="B592" s="44" t="s">
        <v>345</v>
      </c>
      <c r="C592" s="44" t="s">
        <v>321</v>
      </c>
      <c r="D592" s="63" t="s">
        <v>608</v>
      </c>
      <c r="E592" s="52" t="s">
        <v>362</v>
      </c>
      <c r="F592" s="112"/>
      <c r="G592" s="28">
        <v>1857.5</v>
      </c>
      <c r="H592" s="113">
        <f t="shared" si="52"/>
        <v>1857.5</v>
      </c>
      <c r="I592" s="31"/>
      <c r="J592" s="113">
        <f t="shared" si="54"/>
        <v>1857.5</v>
      </c>
      <c r="M592" s="23">
        <f>J592+L592</f>
        <v>1857.5</v>
      </c>
    </row>
    <row r="593" spans="1:13" ht="51" outlineLevel="6" x14ac:dyDescent="0.25">
      <c r="A593" s="82" t="s">
        <v>372</v>
      </c>
      <c r="B593" s="43" t="s">
        <v>345</v>
      </c>
      <c r="C593" s="43" t="s">
        <v>321</v>
      </c>
      <c r="D593" s="43" t="s">
        <v>373</v>
      </c>
      <c r="E593" s="43"/>
      <c r="F593" s="112">
        <v>52110.614999999998</v>
      </c>
      <c r="G593" s="26">
        <f>G594</f>
        <v>0</v>
      </c>
      <c r="H593" s="113">
        <f t="shared" si="52"/>
        <v>52110.614999999998</v>
      </c>
      <c r="I593" s="26">
        <f>I594</f>
        <v>0</v>
      </c>
      <c r="J593" s="113">
        <f t="shared" si="54"/>
        <v>52110.614999999998</v>
      </c>
      <c r="L593" s="1"/>
      <c r="M593" s="1"/>
    </row>
    <row r="594" spans="1:13" ht="25.5" outlineLevel="7" x14ac:dyDescent="0.25">
      <c r="A594" s="83" t="s">
        <v>361</v>
      </c>
      <c r="B594" s="44" t="s">
        <v>345</v>
      </c>
      <c r="C594" s="44" t="s">
        <v>321</v>
      </c>
      <c r="D594" s="44" t="s">
        <v>373</v>
      </c>
      <c r="E594" s="44" t="s">
        <v>362</v>
      </c>
      <c r="F594" s="112">
        <v>52110.614999999998</v>
      </c>
      <c r="G594" s="31"/>
      <c r="H594" s="113">
        <f t="shared" si="52"/>
        <v>52110.614999999998</v>
      </c>
      <c r="I594" s="31"/>
      <c r="J594" s="113">
        <f t="shared" si="54"/>
        <v>52110.614999999998</v>
      </c>
      <c r="M594" s="23">
        <f>J594+L594</f>
        <v>52110.614999999998</v>
      </c>
    </row>
    <row r="595" spans="1:13" ht="38.25" outlineLevel="6" x14ac:dyDescent="0.25">
      <c r="A595" s="82" t="s">
        <v>129</v>
      </c>
      <c r="B595" s="43" t="s">
        <v>345</v>
      </c>
      <c r="C595" s="43" t="s">
        <v>321</v>
      </c>
      <c r="D595" s="43" t="s">
        <v>374</v>
      </c>
      <c r="E595" s="43"/>
      <c r="F595" s="112">
        <v>91296.1</v>
      </c>
      <c r="G595" s="26">
        <f>G596+G597</f>
        <v>0</v>
      </c>
      <c r="H595" s="113">
        <f t="shared" si="52"/>
        <v>91296.1</v>
      </c>
      <c r="I595" s="26">
        <f>I596+I597</f>
        <v>0</v>
      </c>
      <c r="J595" s="113">
        <f t="shared" si="54"/>
        <v>91296.1</v>
      </c>
      <c r="L595" s="1"/>
      <c r="M595" s="1"/>
    </row>
    <row r="596" spans="1:13" ht="51" outlineLevel="7" x14ac:dyDescent="0.25">
      <c r="A596" s="83" t="s">
        <v>347</v>
      </c>
      <c r="B596" s="44" t="s">
        <v>345</v>
      </c>
      <c r="C596" s="44" t="s">
        <v>321</v>
      </c>
      <c r="D596" s="44" t="s">
        <v>374</v>
      </c>
      <c r="E596" s="44" t="s">
        <v>348</v>
      </c>
      <c r="F596" s="112">
        <v>90829.6</v>
      </c>
      <c r="G596" s="31"/>
      <c r="H596" s="113">
        <f t="shared" si="52"/>
        <v>90829.6</v>
      </c>
      <c r="I596" s="31"/>
      <c r="J596" s="113">
        <f t="shared" si="54"/>
        <v>90829.6</v>
      </c>
      <c r="M596" s="23">
        <f t="shared" ref="M596:M597" si="55">J596+L596</f>
        <v>90829.6</v>
      </c>
    </row>
    <row r="597" spans="1:13" ht="25.5" outlineLevel="7" x14ac:dyDescent="0.25">
      <c r="A597" s="83" t="s">
        <v>361</v>
      </c>
      <c r="B597" s="44" t="s">
        <v>345</v>
      </c>
      <c r="C597" s="44" t="s">
        <v>321</v>
      </c>
      <c r="D597" s="44" t="s">
        <v>374</v>
      </c>
      <c r="E597" s="44" t="s">
        <v>362</v>
      </c>
      <c r="F597" s="112">
        <v>466.5</v>
      </c>
      <c r="G597" s="31"/>
      <c r="H597" s="113">
        <f t="shared" si="52"/>
        <v>466.5</v>
      </c>
      <c r="I597" s="31"/>
      <c r="J597" s="113">
        <f t="shared" si="54"/>
        <v>466.5</v>
      </c>
      <c r="M597" s="23">
        <f t="shared" si="55"/>
        <v>466.5</v>
      </c>
    </row>
    <row r="598" spans="1:13" outlineLevel="7" x14ac:dyDescent="0.25">
      <c r="A598" s="29" t="s">
        <v>754</v>
      </c>
      <c r="B598" s="45" t="s">
        <v>345</v>
      </c>
      <c r="C598" s="43" t="s">
        <v>321</v>
      </c>
      <c r="D598" s="59" t="s">
        <v>755</v>
      </c>
      <c r="E598" s="44"/>
      <c r="F598" s="112">
        <v>7500</v>
      </c>
      <c r="G598" s="26">
        <f>G599</f>
        <v>0</v>
      </c>
      <c r="H598" s="113">
        <f t="shared" si="52"/>
        <v>7500</v>
      </c>
      <c r="I598" s="26">
        <f>I599</f>
        <v>0</v>
      </c>
      <c r="J598" s="113">
        <f t="shared" si="54"/>
        <v>7500</v>
      </c>
      <c r="L598" s="1"/>
      <c r="M598" s="1"/>
    </row>
    <row r="599" spans="1:13" ht="38.25" outlineLevel="6" x14ac:dyDescent="0.25">
      <c r="A599" s="82" t="s">
        <v>375</v>
      </c>
      <c r="B599" s="43" t="s">
        <v>345</v>
      </c>
      <c r="C599" s="43" t="s">
        <v>321</v>
      </c>
      <c r="D599" s="43" t="s">
        <v>376</v>
      </c>
      <c r="E599" s="43"/>
      <c r="F599" s="112">
        <v>7500</v>
      </c>
      <c r="G599" s="26">
        <f>G600</f>
        <v>0</v>
      </c>
      <c r="H599" s="113">
        <f t="shared" si="52"/>
        <v>7500</v>
      </c>
      <c r="I599" s="26">
        <f>I600</f>
        <v>0</v>
      </c>
      <c r="J599" s="113">
        <f t="shared" si="54"/>
        <v>7500</v>
      </c>
      <c r="L599" s="1"/>
      <c r="M599" s="1"/>
    </row>
    <row r="600" spans="1:13" ht="25.5" outlineLevel="7" x14ac:dyDescent="0.25">
      <c r="A600" s="83" t="s">
        <v>361</v>
      </c>
      <c r="B600" s="44" t="s">
        <v>345</v>
      </c>
      <c r="C600" s="44" t="s">
        <v>321</v>
      </c>
      <c r="D600" s="44" t="s">
        <v>376</v>
      </c>
      <c r="E600" s="44" t="s">
        <v>362</v>
      </c>
      <c r="F600" s="112">
        <v>7500</v>
      </c>
      <c r="G600" s="31"/>
      <c r="H600" s="113">
        <f t="shared" si="52"/>
        <v>7500</v>
      </c>
      <c r="I600" s="31"/>
      <c r="J600" s="113">
        <f t="shared" si="54"/>
        <v>7500</v>
      </c>
      <c r="M600" s="23">
        <f>J600+L600</f>
        <v>7500</v>
      </c>
    </row>
    <row r="601" spans="1:13" ht="25.5" outlineLevel="4" x14ac:dyDescent="0.25">
      <c r="A601" s="82" t="s">
        <v>356</v>
      </c>
      <c r="B601" s="43" t="s">
        <v>345</v>
      </c>
      <c r="C601" s="43" t="s">
        <v>321</v>
      </c>
      <c r="D601" s="43" t="s">
        <v>357</v>
      </c>
      <c r="E601" s="43"/>
      <c r="F601" s="112">
        <v>28105</v>
      </c>
      <c r="G601" s="26">
        <f>G602</f>
        <v>0</v>
      </c>
      <c r="H601" s="113">
        <f t="shared" si="52"/>
        <v>28105</v>
      </c>
      <c r="I601" s="26">
        <f>I602</f>
        <v>0</v>
      </c>
      <c r="J601" s="113">
        <f t="shared" si="54"/>
        <v>28105</v>
      </c>
      <c r="L601" s="1"/>
      <c r="M601" s="1"/>
    </row>
    <row r="602" spans="1:13" outlineLevel="4" x14ac:dyDescent="0.25">
      <c r="A602" s="29" t="s">
        <v>750</v>
      </c>
      <c r="B602" s="45" t="s">
        <v>345</v>
      </c>
      <c r="C602" s="43" t="s">
        <v>321</v>
      </c>
      <c r="D602" s="59" t="s">
        <v>751</v>
      </c>
      <c r="E602" s="43"/>
      <c r="F602" s="112">
        <v>28105</v>
      </c>
      <c r="G602" s="26">
        <f>G603</f>
        <v>0</v>
      </c>
      <c r="H602" s="113">
        <f t="shared" si="52"/>
        <v>28105</v>
      </c>
      <c r="I602" s="26">
        <f>I603</f>
        <v>0</v>
      </c>
      <c r="J602" s="113">
        <f t="shared" si="54"/>
        <v>28105</v>
      </c>
      <c r="L602" s="1"/>
      <c r="M602" s="1"/>
    </row>
    <row r="603" spans="1:13" ht="25.5" outlineLevel="6" x14ac:dyDescent="0.25">
      <c r="A603" s="82" t="s">
        <v>358</v>
      </c>
      <c r="B603" s="43" t="s">
        <v>345</v>
      </c>
      <c r="C603" s="43" t="s">
        <v>321</v>
      </c>
      <c r="D603" s="43" t="s">
        <v>359</v>
      </c>
      <c r="E603" s="43"/>
      <c r="F603" s="112">
        <v>28105</v>
      </c>
      <c r="G603" s="26">
        <f>G604</f>
        <v>0</v>
      </c>
      <c r="H603" s="113">
        <f t="shared" si="52"/>
        <v>28105</v>
      </c>
      <c r="I603" s="26">
        <f>I604</f>
        <v>0</v>
      </c>
      <c r="J603" s="113">
        <f t="shared" si="54"/>
        <v>28105</v>
      </c>
      <c r="L603" s="1"/>
      <c r="M603" s="1"/>
    </row>
    <row r="604" spans="1:13" ht="38.25" outlineLevel="7" x14ac:dyDescent="0.25">
      <c r="A604" s="83" t="s">
        <v>270</v>
      </c>
      <c r="B604" s="44" t="s">
        <v>345</v>
      </c>
      <c r="C604" s="44" t="s">
        <v>321</v>
      </c>
      <c r="D604" s="44" t="s">
        <v>359</v>
      </c>
      <c r="E604" s="44" t="s">
        <v>271</v>
      </c>
      <c r="F604" s="112">
        <v>28105</v>
      </c>
      <c r="G604" s="31"/>
      <c r="H604" s="113">
        <f t="shared" si="52"/>
        <v>28105</v>
      </c>
      <c r="I604" s="31"/>
      <c r="J604" s="113">
        <f t="shared" si="54"/>
        <v>28105</v>
      </c>
      <c r="M604" s="23">
        <f>J604+L604</f>
        <v>28105</v>
      </c>
    </row>
    <row r="605" spans="1:13" ht="25.5" outlineLevel="4" x14ac:dyDescent="0.25">
      <c r="A605" s="93" t="s">
        <v>324</v>
      </c>
      <c r="B605" s="57" t="s">
        <v>345</v>
      </c>
      <c r="C605" s="57" t="s">
        <v>321</v>
      </c>
      <c r="D605" s="57" t="s">
        <v>325</v>
      </c>
      <c r="E605" s="57"/>
      <c r="F605" s="129">
        <v>85535.112250000006</v>
      </c>
      <c r="G605" s="26">
        <f>G606+G611+G622</f>
        <v>1467.6999999999998</v>
      </c>
      <c r="H605" s="113">
        <f t="shared" si="52"/>
        <v>87002.812250000003</v>
      </c>
      <c r="I605" s="26">
        <f>I606+I611+I622</f>
        <v>25399.5</v>
      </c>
      <c r="J605" s="113">
        <f t="shared" si="54"/>
        <v>112402.31225</v>
      </c>
      <c r="L605" s="1"/>
      <c r="M605" s="1"/>
    </row>
    <row r="606" spans="1:13" ht="25.5" outlineLevel="4" x14ac:dyDescent="0.25">
      <c r="A606" s="29" t="s">
        <v>752</v>
      </c>
      <c r="B606" s="45" t="s">
        <v>345</v>
      </c>
      <c r="C606" s="43" t="s">
        <v>321</v>
      </c>
      <c r="D606" s="59" t="s">
        <v>753</v>
      </c>
      <c r="E606" s="57"/>
      <c r="F606" s="129">
        <v>59849.1</v>
      </c>
      <c r="G606" s="26">
        <f>G607+G609</f>
        <v>0</v>
      </c>
      <c r="H606" s="113">
        <f t="shared" si="52"/>
        <v>59849.1</v>
      </c>
      <c r="I606" s="26">
        <f>I607+I609</f>
        <v>0</v>
      </c>
      <c r="J606" s="113">
        <f t="shared" si="54"/>
        <v>59849.1</v>
      </c>
      <c r="L606" s="1"/>
      <c r="M606" s="1"/>
    </row>
    <row r="607" spans="1:13" ht="25.5" outlineLevel="6" x14ac:dyDescent="0.25">
      <c r="A607" s="82" t="s">
        <v>58</v>
      </c>
      <c r="B607" s="43" t="s">
        <v>345</v>
      </c>
      <c r="C607" s="43" t="s">
        <v>321</v>
      </c>
      <c r="D607" s="43" t="s">
        <v>360</v>
      </c>
      <c r="E607" s="43"/>
      <c r="F607" s="112">
        <v>54918.1</v>
      </c>
      <c r="G607" s="26">
        <f>G608</f>
        <v>0</v>
      </c>
      <c r="H607" s="113">
        <f t="shared" si="52"/>
        <v>54918.1</v>
      </c>
      <c r="I607" s="26">
        <f>I608</f>
        <v>0</v>
      </c>
      <c r="J607" s="113">
        <f t="shared" si="54"/>
        <v>54918.1</v>
      </c>
      <c r="L607" s="1"/>
      <c r="M607" s="1"/>
    </row>
    <row r="608" spans="1:13" ht="25.5" outlineLevel="7" x14ac:dyDescent="0.25">
      <c r="A608" s="83" t="s">
        <v>361</v>
      </c>
      <c r="B608" s="44" t="s">
        <v>345</v>
      </c>
      <c r="C608" s="44" t="s">
        <v>321</v>
      </c>
      <c r="D608" s="44" t="s">
        <v>360</v>
      </c>
      <c r="E608" s="44" t="s">
        <v>362</v>
      </c>
      <c r="F608" s="112">
        <v>54918.1</v>
      </c>
      <c r="G608" s="31"/>
      <c r="H608" s="113">
        <f t="shared" si="52"/>
        <v>54918.1</v>
      </c>
      <c r="I608" s="31"/>
      <c r="J608" s="113">
        <f t="shared" si="54"/>
        <v>54918.1</v>
      </c>
      <c r="M608" s="23">
        <f>J608+L608</f>
        <v>54918.1</v>
      </c>
    </row>
    <row r="609" spans="1:13" outlineLevel="6" x14ac:dyDescent="0.25">
      <c r="A609" s="82" t="s">
        <v>62</v>
      </c>
      <c r="B609" s="43" t="s">
        <v>345</v>
      </c>
      <c r="C609" s="43" t="s">
        <v>321</v>
      </c>
      <c r="D609" s="43" t="s">
        <v>363</v>
      </c>
      <c r="E609" s="43"/>
      <c r="F609" s="112">
        <v>4931</v>
      </c>
      <c r="G609" s="26">
        <f>G610</f>
        <v>0</v>
      </c>
      <c r="H609" s="113">
        <f t="shared" si="52"/>
        <v>4931</v>
      </c>
      <c r="I609" s="26">
        <f>I610</f>
        <v>0</v>
      </c>
      <c r="J609" s="113">
        <f t="shared" si="54"/>
        <v>4931</v>
      </c>
      <c r="L609" s="1"/>
      <c r="M609" s="1"/>
    </row>
    <row r="610" spans="1:13" ht="25.5" outlineLevel="7" x14ac:dyDescent="0.25">
      <c r="A610" s="83" t="s">
        <v>361</v>
      </c>
      <c r="B610" s="44" t="s">
        <v>345</v>
      </c>
      <c r="C610" s="44" t="s">
        <v>321</v>
      </c>
      <c r="D610" s="44" t="s">
        <v>363</v>
      </c>
      <c r="E610" s="44" t="s">
        <v>362</v>
      </c>
      <c r="F610" s="112">
        <v>4931</v>
      </c>
      <c r="G610" s="31"/>
      <c r="H610" s="113">
        <f t="shared" si="52"/>
        <v>4931</v>
      </c>
      <c r="I610" s="31"/>
      <c r="J610" s="113">
        <f t="shared" si="54"/>
        <v>4931</v>
      </c>
      <c r="M610" s="23">
        <f>J610+L610</f>
        <v>4931</v>
      </c>
    </row>
    <row r="611" spans="1:13" ht="38.25" outlineLevel="7" x14ac:dyDescent="0.25">
      <c r="A611" s="29" t="s">
        <v>738</v>
      </c>
      <c r="B611" s="45" t="s">
        <v>345</v>
      </c>
      <c r="C611" s="43" t="s">
        <v>321</v>
      </c>
      <c r="D611" s="59" t="s">
        <v>739</v>
      </c>
      <c r="E611" s="44"/>
      <c r="F611" s="112">
        <v>17835</v>
      </c>
      <c r="G611" s="26">
        <f>G612+G614+G616+G618+G620</f>
        <v>0</v>
      </c>
      <c r="H611" s="113">
        <f t="shared" si="52"/>
        <v>17835</v>
      </c>
      <c r="I611" s="26">
        <f>I612+I614+I616+I618+I620</f>
        <v>25399.5</v>
      </c>
      <c r="J611" s="113">
        <f t="shared" ref="J611:J674" si="56">H611+I611</f>
        <v>43234.5</v>
      </c>
      <c r="L611" s="1"/>
      <c r="M611" s="1"/>
    </row>
    <row r="612" spans="1:13" ht="38.25" outlineLevel="6" x14ac:dyDescent="0.25">
      <c r="A612" s="82" t="s">
        <v>364</v>
      </c>
      <c r="B612" s="43" t="s">
        <v>345</v>
      </c>
      <c r="C612" s="43" t="s">
        <v>321</v>
      </c>
      <c r="D612" s="43" t="s">
        <v>365</v>
      </c>
      <c r="E612" s="43"/>
      <c r="F612" s="112">
        <v>8800</v>
      </c>
      <c r="G612" s="26">
        <f>G613</f>
        <v>0</v>
      </c>
      <c r="H612" s="113">
        <f t="shared" si="52"/>
        <v>8800</v>
      </c>
      <c r="I612" s="26">
        <f>I613</f>
        <v>13800</v>
      </c>
      <c r="J612" s="113">
        <f t="shared" si="56"/>
        <v>22600</v>
      </c>
      <c r="L612" s="1"/>
      <c r="M612" s="1"/>
    </row>
    <row r="613" spans="1:13" ht="25.5" outlineLevel="7" x14ac:dyDescent="0.25">
      <c r="A613" s="83" t="s">
        <v>361</v>
      </c>
      <c r="B613" s="44" t="s">
        <v>345</v>
      </c>
      <c r="C613" s="44" t="s">
        <v>321</v>
      </c>
      <c r="D613" s="44" t="s">
        <v>365</v>
      </c>
      <c r="E613" s="44" t="s">
        <v>362</v>
      </c>
      <c r="F613" s="112">
        <v>8800</v>
      </c>
      <c r="G613" s="31"/>
      <c r="H613" s="113">
        <f t="shared" si="52"/>
        <v>8800</v>
      </c>
      <c r="I613" s="116">
        <v>13800</v>
      </c>
      <c r="J613" s="113">
        <f t="shared" si="56"/>
        <v>22600</v>
      </c>
      <c r="K613" s="32" t="s">
        <v>647</v>
      </c>
      <c r="M613" s="23">
        <f>J613+L613</f>
        <v>22600</v>
      </c>
    </row>
    <row r="614" spans="1:13" ht="25.5" outlineLevel="6" x14ac:dyDescent="0.25">
      <c r="A614" s="82" t="s">
        <v>56</v>
      </c>
      <c r="B614" s="43" t="s">
        <v>345</v>
      </c>
      <c r="C614" s="43" t="s">
        <v>321</v>
      </c>
      <c r="D614" s="43" t="s">
        <v>377</v>
      </c>
      <c r="E614" s="43"/>
      <c r="F614" s="112">
        <v>3085</v>
      </c>
      <c r="G614" s="26">
        <f>G615</f>
        <v>0</v>
      </c>
      <c r="H614" s="113">
        <f t="shared" si="52"/>
        <v>3085</v>
      </c>
      <c r="I614" s="26">
        <f>I615</f>
        <v>11599.5</v>
      </c>
      <c r="J614" s="113">
        <f t="shared" si="56"/>
        <v>14684.5</v>
      </c>
      <c r="L614" s="1"/>
      <c r="M614" s="1"/>
    </row>
    <row r="615" spans="1:13" ht="30" outlineLevel="7" x14ac:dyDescent="0.25">
      <c r="A615" s="83" t="s">
        <v>361</v>
      </c>
      <c r="B615" s="44" t="s">
        <v>345</v>
      </c>
      <c r="C615" s="44" t="s">
        <v>321</v>
      </c>
      <c r="D615" s="44" t="s">
        <v>377</v>
      </c>
      <c r="E615" s="44" t="s">
        <v>362</v>
      </c>
      <c r="F615" s="112">
        <v>3085</v>
      </c>
      <c r="G615" s="31"/>
      <c r="H615" s="113">
        <f t="shared" si="52"/>
        <v>3085</v>
      </c>
      <c r="I615" s="116">
        <v>11599.5</v>
      </c>
      <c r="J615" s="113">
        <f t="shared" si="56"/>
        <v>14684.5</v>
      </c>
      <c r="K615" s="32" t="s">
        <v>669</v>
      </c>
      <c r="M615" s="23">
        <f>J615+L615</f>
        <v>14684.5</v>
      </c>
    </row>
    <row r="616" spans="1:13" ht="25.5" outlineLevel="6" x14ac:dyDescent="0.25">
      <c r="A616" s="82" t="s">
        <v>82</v>
      </c>
      <c r="B616" s="43" t="s">
        <v>345</v>
      </c>
      <c r="C616" s="43" t="s">
        <v>321</v>
      </c>
      <c r="D616" s="43" t="s">
        <v>366</v>
      </c>
      <c r="E616" s="43"/>
      <c r="F616" s="112">
        <v>400</v>
      </c>
      <c r="G616" s="26">
        <f>G617</f>
        <v>0</v>
      </c>
      <c r="H616" s="113">
        <f t="shared" si="52"/>
        <v>400</v>
      </c>
      <c r="I616" s="26">
        <f>I617</f>
        <v>0</v>
      </c>
      <c r="J616" s="113">
        <f t="shared" si="56"/>
        <v>400</v>
      </c>
      <c r="L616" s="1"/>
      <c r="M616" s="1"/>
    </row>
    <row r="617" spans="1:13" ht="25.5" outlineLevel="7" x14ac:dyDescent="0.25">
      <c r="A617" s="83" t="s">
        <v>361</v>
      </c>
      <c r="B617" s="44" t="s">
        <v>345</v>
      </c>
      <c r="C617" s="44" t="s">
        <v>321</v>
      </c>
      <c r="D617" s="44" t="s">
        <v>366</v>
      </c>
      <c r="E617" s="44" t="s">
        <v>362</v>
      </c>
      <c r="F617" s="112">
        <v>400</v>
      </c>
      <c r="G617" s="31"/>
      <c r="H617" s="113">
        <f t="shared" si="52"/>
        <v>400</v>
      </c>
      <c r="I617" s="31"/>
      <c r="J617" s="113">
        <f t="shared" si="56"/>
        <v>400</v>
      </c>
      <c r="M617" s="23">
        <f>J617+L617</f>
        <v>400</v>
      </c>
    </row>
    <row r="618" spans="1:13" ht="51" outlineLevel="6" x14ac:dyDescent="0.25">
      <c r="A618" s="82" t="s">
        <v>84</v>
      </c>
      <c r="B618" s="43" t="s">
        <v>345</v>
      </c>
      <c r="C618" s="43" t="s">
        <v>321</v>
      </c>
      <c r="D618" s="43" t="s">
        <v>367</v>
      </c>
      <c r="E618" s="43"/>
      <c r="F618" s="112">
        <v>550</v>
      </c>
      <c r="G618" s="26">
        <f>G619</f>
        <v>0</v>
      </c>
      <c r="H618" s="113">
        <f t="shared" si="52"/>
        <v>550</v>
      </c>
      <c r="I618" s="26">
        <f>I619</f>
        <v>0</v>
      </c>
      <c r="J618" s="113">
        <f t="shared" si="56"/>
        <v>550</v>
      </c>
      <c r="L618" s="1"/>
      <c r="M618" s="1"/>
    </row>
    <row r="619" spans="1:13" ht="25.5" outlineLevel="7" x14ac:dyDescent="0.25">
      <c r="A619" s="83" t="s">
        <v>361</v>
      </c>
      <c r="B619" s="44" t="s">
        <v>345</v>
      </c>
      <c r="C619" s="44" t="s">
        <v>321</v>
      </c>
      <c r="D619" s="44" t="s">
        <v>367</v>
      </c>
      <c r="E619" s="44" t="s">
        <v>362</v>
      </c>
      <c r="F619" s="112">
        <v>550</v>
      </c>
      <c r="G619" s="31"/>
      <c r="H619" s="113">
        <f t="shared" si="52"/>
        <v>550</v>
      </c>
      <c r="I619" s="31"/>
      <c r="J619" s="113">
        <f t="shared" si="56"/>
        <v>550</v>
      </c>
      <c r="M619" s="23">
        <f>J619+L619</f>
        <v>550</v>
      </c>
    </row>
    <row r="620" spans="1:13" ht="51" outlineLevel="6" x14ac:dyDescent="0.25">
      <c r="A620" s="82" t="s">
        <v>368</v>
      </c>
      <c r="B620" s="43" t="s">
        <v>345</v>
      </c>
      <c r="C620" s="43" t="s">
        <v>321</v>
      </c>
      <c r="D620" s="43" t="s">
        <v>369</v>
      </c>
      <c r="E620" s="43"/>
      <c r="F620" s="112">
        <v>5000</v>
      </c>
      <c r="G620" s="26">
        <f>G621</f>
        <v>0</v>
      </c>
      <c r="H620" s="113">
        <f t="shared" si="52"/>
        <v>5000</v>
      </c>
      <c r="I620" s="26">
        <f>I621</f>
        <v>0</v>
      </c>
      <c r="J620" s="113">
        <f t="shared" si="56"/>
        <v>5000</v>
      </c>
      <c r="L620" s="1"/>
      <c r="M620" s="1"/>
    </row>
    <row r="621" spans="1:13" ht="25.5" outlineLevel="7" x14ac:dyDescent="0.25">
      <c r="A621" s="83" t="s">
        <v>361</v>
      </c>
      <c r="B621" s="44" t="s">
        <v>345</v>
      </c>
      <c r="C621" s="44" t="s">
        <v>321</v>
      </c>
      <c r="D621" s="44" t="s">
        <v>369</v>
      </c>
      <c r="E621" s="44" t="s">
        <v>362</v>
      </c>
      <c r="F621" s="112">
        <v>5000</v>
      </c>
      <c r="G621" s="31"/>
      <c r="H621" s="113">
        <f t="shared" si="52"/>
        <v>5000</v>
      </c>
      <c r="I621" s="31"/>
      <c r="J621" s="113">
        <f t="shared" si="56"/>
        <v>5000</v>
      </c>
      <c r="M621" s="23">
        <f>J621+L621</f>
        <v>5000</v>
      </c>
    </row>
    <row r="622" spans="1:13" outlineLevel="5" x14ac:dyDescent="0.25">
      <c r="A622" s="82" t="s">
        <v>542</v>
      </c>
      <c r="B622" s="43" t="s">
        <v>345</v>
      </c>
      <c r="C622" s="43" t="s">
        <v>321</v>
      </c>
      <c r="D622" s="43" t="s">
        <v>378</v>
      </c>
      <c r="E622" s="43"/>
      <c r="F622" s="112">
        <v>7851.0122499999998</v>
      </c>
      <c r="G622" s="26">
        <f>G623+G626</f>
        <v>1467.6999999999998</v>
      </c>
      <c r="H622" s="113">
        <f t="shared" si="52"/>
        <v>9318.7122500000005</v>
      </c>
      <c r="I622" s="26">
        <f>I623+I626</f>
        <v>0</v>
      </c>
      <c r="J622" s="113">
        <f t="shared" si="56"/>
        <v>9318.7122500000005</v>
      </c>
      <c r="L622" s="1"/>
      <c r="M622" s="1"/>
    </row>
    <row r="623" spans="1:13" ht="63.75" outlineLevel="6" x14ac:dyDescent="0.25">
      <c r="A623" s="82" t="s">
        <v>379</v>
      </c>
      <c r="B623" s="43" t="s">
        <v>345</v>
      </c>
      <c r="C623" s="43" t="s">
        <v>321</v>
      </c>
      <c r="D623" s="43" t="s">
        <v>380</v>
      </c>
      <c r="E623" s="43"/>
      <c r="F623" s="112">
        <v>1738.5672400000001</v>
      </c>
      <c r="G623" s="26">
        <f>G624+G625</f>
        <v>1278.5999999999999</v>
      </c>
      <c r="H623" s="113">
        <f t="shared" si="52"/>
        <v>3017.1672399999998</v>
      </c>
      <c r="I623" s="26">
        <f>I624+I625</f>
        <v>0</v>
      </c>
      <c r="J623" s="113">
        <f t="shared" si="56"/>
        <v>3017.1672399999998</v>
      </c>
      <c r="L623" s="1"/>
      <c r="M623" s="1"/>
    </row>
    <row r="624" spans="1:13" ht="25.5" outlineLevel="7" x14ac:dyDescent="0.25">
      <c r="A624" s="83" t="s">
        <v>361</v>
      </c>
      <c r="B624" s="44" t="s">
        <v>345</v>
      </c>
      <c r="C624" s="44" t="s">
        <v>321</v>
      </c>
      <c r="D624" s="44" t="s">
        <v>380</v>
      </c>
      <c r="E624" s="44" t="s">
        <v>362</v>
      </c>
      <c r="F624" s="112">
        <v>1738.5672400000001</v>
      </c>
      <c r="G624" s="28">
        <v>1265.8</v>
      </c>
      <c r="H624" s="113">
        <f t="shared" si="52"/>
        <v>3004.36724</v>
      </c>
      <c r="I624" s="31"/>
      <c r="J624" s="113">
        <f t="shared" si="56"/>
        <v>3004.36724</v>
      </c>
      <c r="M624" s="23">
        <f t="shared" ref="M624:M625" si="57">J624+L624</f>
        <v>3004.36724</v>
      </c>
    </row>
    <row r="625" spans="1:13" ht="25.5" outlineLevel="7" x14ac:dyDescent="0.25">
      <c r="A625" s="83" t="s">
        <v>361</v>
      </c>
      <c r="B625" s="44" t="s">
        <v>345</v>
      </c>
      <c r="C625" s="44" t="s">
        <v>321</v>
      </c>
      <c r="D625" s="44" t="s">
        <v>380</v>
      </c>
      <c r="E625" s="44" t="s">
        <v>362</v>
      </c>
      <c r="F625" s="112"/>
      <c r="G625" s="115">
        <v>12.8</v>
      </c>
      <c r="H625" s="113">
        <f t="shared" si="52"/>
        <v>12.8</v>
      </c>
      <c r="I625" s="31"/>
      <c r="J625" s="113">
        <f t="shared" si="56"/>
        <v>12.8</v>
      </c>
      <c r="M625" s="23">
        <f t="shared" si="57"/>
        <v>12.8</v>
      </c>
    </row>
    <row r="626" spans="1:13" ht="51" outlineLevel="6" x14ac:dyDescent="0.25">
      <c r="A626" s="82" t="s">
        <v>381</v>
      </c>
      <c r="B626" s="43" t="s">
        <v>345</v>
      </c>
      <c r="C626" s="43" t="s">
        <v>321</v>
      </c>
      <c r="D626" s="43" t="s">
        <v>382</v>
      </c>
      <c r="E626" s="43"/>
      <c r="F626" s="112">
        <v>6112.4450100000004</v>
      </c>
      <c r="G626" s="26">
        <f>G627</f>
        <v>189.1</v>
      </c>
      <c r="H626" s="113">
        <f t="shared" ref="H626:H689" si="58">F626+G626</f>
        <v>6301.5450100000007</v>
      </c>
      <c r="I626" s="26">
        <f>I627</f>
        <v>0</v>
      </c>
      <c r="J626" s="113">
        <f t="shared" si="56"/>
        <v>6301.5450100000007</v>
      </c>
      <c r="L626" s="1"/>
      <c r="M626" s="1"/>
    </row>
    <row r="627" spans="1:13" ht="25.5" outlineLevel="7" x14ac:dyDescent="0.25">
      <c r="A627" s="83" t="s">
        <v>361</v>
      </c>
      <c r="B627" s="44" t="s">
        <v>345</v>
      </c>
      <c r="C627" s="44" t="s">
        <v>321</v>
      </c>
      <c r="D627" s="44" t="s">
        <v>382</v>
      </c>
      <c r="E627" s="44" t="s">
        <v>362</v>
      </c>
      <c r="F627" s="112">
        <v>6112.4450100000004</v>
      </c>
      <c r="G627" s="28">
        <v>189.1</v>
      </c>
      <c r="H627" s="113">
        <f t="shared" si="58"/>
        <v>6301.5450100000007</v>
      </c>
      <c r="I627" s="31"/>
      <c r="J627" s="113">
        <f t="shared" si="56"/>
        <v>6301.5450100000007</v>
      </c>
      <c r="M627" s="23">
        <f>J627+L627</f>
        <v>6301.5450100000007</v>
      </c>
    </row>
    <row r="628" spans="1:13" outlineLevel="4" x14ac:dyDescent="0.25">
      <c r="A628" s="82" t="s">
        <v>383</v>
      </c>
      <c r="B628" s="43" t="s">
        <v>345</v>
      </c>
      <c r="C628" s="43" t="s">
        <v>321</v>
      </c>
      <c r="D628" s="43" t="s">
        <v>384</v>
      </c>
      <c r="E628" s="43"/>
      <c r="F628" s="112">
        <v>73856.880489999996</v>
      </c>
      <c r="G628" s="26">
        <f>G629</f>
        <v>1008</v>
      </c>
      <c r="H628" s="113">
        <f t="shared" si="58"/>
        <v>74864.880489999996</v>
      </c>
      <c r="I628" s="26">
        <f>I630+I632+I634</f>
        <v>0</v>
      </c>
      <c r="J628" s="113">
        <f t="shared" si="56"/>
        <v>74864.880489999996</v>
      </c>
      <c r="L628" s="1"/>
      <c r="M628" s="1"/>
    </row>
    <row r="629" spans="1:13" outlineLevel="4" x14ac:dyDescent="0.25">
      <c r="A629" s="29" t="s">
        <v>756</v>
      </c>
      <c r="B629" s="45" t="s">
        <v>345</v>
      </c>
      <c r="C629" s="43" t="s">
        <v>321</v>
      </c>
      <c r="D629" s="59" t="s">
        <v>757</v>
      </c>
      <c r="E629" s="43"/>
      <c r="F629" s="112">
        <v>73856.880489999996</v>
      </c>
      <c r="G629" s="26">
        <f>G630+G632+G634</f>
        <v>1008</v>
      </c>
      <c r="H629" s="113">
        <f t="shared" si="58"/>
        <v>74864.880489999996</v>
      </c>
      <c r="I629" s="26">
        <f>I630</f>
        <v>0</v>
      </c>
      <c r="J629" s="113">
        <f t="shared" si="56"/>
        <v>74864.880489999996</v>
      </c>
      <c r="L629" s="1"/>
      <c r="M629" s="1"/>
    </row>
    <row r="630" spans="1:13" ht="63.75" outlineLevel="6" x14ac:dyDescent="0.25">
      <c r="A630" s="82" t="s">
        <v>385</v>
      </c>
      <c r="B630" s="43" t="s">
        <v>345</v>
      </c>
      <c r="C630" s="43" t="s">
        <v>321</v>
      </c>
      <c r="D630" s="43" t="s">
        <v>386</v>
      </c>
      <c r="E630" s="43"/>
      <c r="F630" s="112">
        <v>13739.95649</v>
      </c>
      <c r="G630" s="26">
        <f>G631</f>
        <v>1003</v>
      </c>
      <c r="H630" s="113">
        <f t="shared" si="58"/>
        <v>14742.95649</v>
      </c>
      <c r="I630" s="26">
        <f>I631+I633+I635</f>
        <v>0</v>
      </c>
      <c r="J630" s="113">
        <f t="shared" si="56"/>
        <v>14742.95649</v>
      </c>
      <c r="L630" s="1"/>
      <c r="M630" s="1"/>
    </row>
    <row r="631" spans="1:13" ht="25.5" outlineLevel="7" x14ac:dyDescent="0.25">
      <c r="A631" s="83" t="s">
        <v>361</v>
      </c>
      <c r="B631" s="44" t="s">
        <v>345</v>
      </c>
      <c r="C631" s="44" t="s">
        <v>321</v>
      </c>
      <c r="D631" s="44" t="s">
        <v>386</v>
      </c>
      <c r="E631" s="44" t="s">
        <v>362</v>
      </c>
      <c r="F631" s="112">
        <v>13739.95649</v>
      </c>
      <c r="G631" s="28">
        <v>1003</v>
      </c>
      <c r="H631" s="113">
        <f t="shared" si="58"/>
        <v>14742.95649</v>
      </c>
      <c r="I631" s="31"/>
      <c r="J631" s="113">
        <f t="shared" si="56"/>
        <v>14742.95649</v>
      </c>
      <c r="M631" s="23">
        <f>J631+L631</f>
        <v>14742.95649</v>
      </c>
    </row>
    <row r="632" spans="1:13" ht="51" outlineLevel="6" x14ac:dyDescent="0.25">
      <c r="A632" s="82" t="s">
        <v>387</v>
      </c>
      <c r="B632" s="43" t="s">
        <v>345</v>
      </c>
      <c r="C632" s="43" t="s">
        <v>321</v>
      </c>
      <c r="D632" s="43" t="s">
        <v>388</v>
      </c>
      <c r="E632" s="43"/>
      <c r="F632" s="112">
        <v>60047.878989999997</v>
      </c>
      <c r="G632" s="26">
        <f>G633</f>
        <v>0</v>
      </c>
      <c r="H632" s="113">
        <f t="shared" si="58"/>
        <v>60047.878989999997</v>
      </c>
      <c r="I632" s="26">
        <f>I633</f>
        <v>0</v>
      </c>
      <c r="J632" s="113">
        <f t="shared" si="56"/>
        <v>60047.878989999997</v>
      </c>
      <c r="L632" s="1"/>
      <c r="M632" s="1"/>
    </row>
    <row r="633" spans="1:13" ht="25.5" outlineLevel="7" x14ac:dyDescent="0.25">
      <c r="A633" s="83" t="s">
        <v>361</v>
      </c>
      <c r="B633" s="44" t="s">
        <v>345</v>
      </c>
      <c r="C633" s="44" t="s">
        <v>321</v>
      </c>
      <c r="D633" s="44" t="s">
        <v>388</v>
      </c>
      <c r="E633" s="44" t="s">
        <v>362</v>
      </c>
      <c r="F633" s="112">
        <v>60047.878989999997</v>
      </c>
      <c r="G633" s="31"/>
      <c r="H633" s="113">
        <f t="shared" si="58"/>
        <v>60047.878989999997</v>
      </c>
      <c r="I633" s="31"/>
      <c r="J633" s="113">
        <f t="shared" si="56"/>
        <v>60047.878989999997</v>
      </c>
      <c r="M633" s="23">
        <f>J633+L633</f>
        <v>60047.878989999997</v>
      </c>
    </row>
    <row r="634" spans="1:13" ht="63.75" outlineLevel="6" x14ac:dyDescent="0.25">
      <c r="A634" s="82" t="s">
        <v>389</v>
      </c>
      <c r="B634" s="43" t="s">
        <v>345</v>
      </c>
      <c r="C634" s="43" t="s">
        <v>321</v>
      </c>
      <c r="D634" s="43" t="s">
        <v>390</v>
      </c>
      <c r="E634" s="43"/>
      <c r="F634" s="112">
        <v>69.045010000000005</v>
      </c>
      <c r="G634" s="26">
        <f>G635</f>
        <v>5</v>
      </c>
      <c r="H634" s="113">
        <f t="shared" si="58"/>
        <v>74.045010000000005</v>
      </c>
      <c r="I634" s="26">
        <f>I635</f>
        <v>0</v>
      </c>
      <c r="J634" s="113">
        <f t="shared" si="56"/>
        <v>74.045010000000005</v>
      </c>
      <c r="L634" s="1"/>
      <c r="M634" s="1"/>
    </row>
    <row r="635" spans="1:13" ht="25.5" outlineLevel="7" x14ac:dyDescent="0.25">
      <c r="A635" s="83" t="s">
        <v>361</v>
      </c>
      <c r="B635" s="44" t="s">
        <v>345</v>
      </c>
      <c r="C635" s="44" t="s">
        <v>321</v>
      </c>
      <c r="D635" s="44" t="s">
        <v>390</v>
      </c>
      <c r="E635" s="44" t="s">
        <v>362</v>
      </c>
      <c r="F635" s="112">
        <v>69.045010000000005</v>
      </c>
      <c r="G635" s="115">
        <v>5</v>
      </c>
      <c r="H635" s="113">
        <f t="shared" si="58"/>
        <v>74.045010000000005</v>
      </c>
      <c r="I635" s="31"/>
      <c r="J635" s="113">
        <f t="shared" si="56"/>
        <v>74.045010000000005</v>
      </c>
      <c r="L635" s="142"/>
      <c r="M635" s="23">
        <f>J635+L635</f>
        <v>74.045010000000005</v>
      </c>
    </row>
    <row r="636" spans="1:13" outlineLevel="2" x14ac:dyDescent="0.25">
      <c r="A636" s="82" t="s">
        <v>391</v>
      </c>
      <c r="B636" s="43" t="s">
        <v>345</v>
      </c>
      <c r="C636" s="43" t="s">
        <v>392</v>
      </c>
      <c r="D636" s="43"/>
      <c r="E636" s="43"/>
      <c r="F636" s="112">
        <v>76095.600000000006</v>
      </c>
      <c r="G636" s="26">
        <f>G637</f>
        <v>0</v>
      </c>
      <c r="H636" s="113">
        <f t="shared" si="58"/>
        <v>76095.600000000006</v>
      </c>
      <c r="I636" s="26">
        <f>I637</f>
        <v>0</v>
      </c>
      <c r="J636" s="113">
        <f t="shared" si="56"/>
        <v>76095.600000000006</v>
      </c>
      <c r="L636" s="1"/>
      <c r="M636" s="1"/>
    </row>
    <row r="637" spans="1:13" outlineLevel="3" x14ac:dyDescent="0.25">
      <c r="A637" s="82" t="s">
        <v>322</v>
      </c>
      <c r="B637" s="43" t="s">
        <v>345</v>
      </c>
      <c r="C637" s="43" t="s">
        <v>392</v>
      </c>
      <c r="D637" s="43" t="s">
        <v>323</v>
      </c>
      <c r="E637" s="43"/>
      <c r="F637" s="112">
        <v>76095.600000000006</v>
      </c>
      <c r="G637" s="26">
        <f>G638+G649+G653</f>
        <v>0</v>
      </c>
      <c r="H637" s="113">
        <f t="shared" si="58"/>
        <v>76095.600000000006</v>
      </c>
      <c r="I637" s="26">
        <f>I638+I649+I653</f>
        <v>0</v>
      </c>
      <c r="J637" s="113">
        <f t="shared" si="56"/>
        <v>76095.600000000006</v>
      </c>
      <c r="L637" s="1"/>
      <c r="M637" s="1"/>
    </row>
    <row r="638" spans="1:13" ht="25.5" outlineLevel="4" x14ac:dyDescent="0.25">
      <c r="A638" s="82" t="s">
        <v>393</v>
      </c>
      <c r="B638" s="43" t="s">
        <v>345</v>
      </c>
      <c r="C638" s="43" t="s">
        <v>392</v>
      </c>
      <c r="D638" s="43" t="s">
        <v>394</v>
      </c>
      <c r="E638" s="43"/>
      <c r="F638" s="112">
        <v>74555.600000000006</v>
      </c>
      <c r="G638" s="26">
        <f>G639</f>
        <v>0</v>
      </c>
      <c r="H638" s="113">
        <f t="shared" si="58"/>
        <v>74555.600000000006</v>
      </c>
      <c r="I638" s="26">
        <f>I640+I646</f>
        <v>0</v>
      </c>
      <c r="J638" s="113">
        <f t="shared" si="56"/>
        <v>74555.600000000006</v>
      </c>
      <c r="L638" s="1"/>
      <c r="M638" s="1"/>
    </row>
    <row r="639" spans="1:13" outlineLevel="4" x14ac:dyDescent="0.25">
      <c r="A639" s="29" t="s">
        <v>758</v>
      </c>
      <c r="B639" s="45" t="s">
        <v>345</v>
      </c>
      <c r="C639" s="43" t="s">
        <v>392</v>
      </c>
      <c r="D639" s="59" t="s">
        <v>759</v>
      </c>
      <c r="E639" s="43"/>
      <c r="F639" s="112">
        <v>74555.600000000006</v>
      </c>
      <c r="G639" s="26">
        <f>G640+G646</f>
        <v>0</v>
      </c>
      <c r="H639" s="113">
        <f t="shared" si="58"/>
        <v>74555.600000000006</v>
      </c>
      <c r="I639" s="26">
        <f>I640+I646</f>
        <v>0</v>
      </c>
      <c r="J639" s="113">
        <f t="shared" si="56"/>
        <v>74555.600000000006</v>
      </c>
      <c r="L639" s="1"/>
      <c r="M639" s="1"/>
    </row>
    <row r="640" spans="1:13" ht="38.25" outlineLevel="6" x14ac:dyDescent="0.25">
      <c r="A640" s="82" t="s">
        <v>395</v>
      </c>
      <c r="B640" s="43" t="s">
        <v>345</v>
      </c>
      <c r="C640" s="43" t="s">
        <v>392</v>
      </c>
      <c r="D640" s="43" t="s">
        <v>396</v>
      </c>
      <c r="E640" s="43"/>
      <c r="F640" s="112">
        <v>14300</v>
      </c>
      <c r="G640" s="26">
        <f>G641+G642+G643+G644+G645</f>
        <v>0</v>
      </c>
      <c r="H640" s="113">
        <f t="shared" si="58"/>
        <v>14300</v>
      </c>
      <c r="I640" s="26">
        <f>I641+I642+I643+I644+I645</f>
        <v>0</v>
      </c>
      <c r="J640" s="113">
        <f t="shared" si="56"/>
        <v>14300</v>
      </c>
      <c r="L640" s="1"/>
      <c r="M640" s="1"/>
    </row>
    <row r="641" spans="1:13" ht="76.5" outlineLevel="7" x14ac:dyDescent="0.25">
      <c r="A641" s="83" t="s">
        <v>397</v>
      </c>
      <c r="B641" s="44" t="s">
        <v>345</v>
      </c>
      <c r="C641" s="44" t="s">
        <v>392</v>
      </c>
      <c r="D641" s="44" t="s">
        <v>396</v>
      </c>
      <c r="E641" s="44" t="s">
        <v>398</v>
      </c>
      <c r="F641" s="112">
        <v>7290</v>
      </c>
      <c r="G641" s="31"/>
      <c r="H641" s="113">
        <f t="shared" si="58"/>
        <v>7290</v>
      </c>
      <c r="I641" s="31"/>
      <c r="J641" s="113">
        <f t="shared" si="56"/>
        <v>7290</v>
      </c>
      <c r="M641" s="23">
        <f t="shared" ref="M641:M645" si="59">J641+L641</f>
        <v>7290</v>
      </c>
    </row>
    <row r="642" spans="1:13" ht="76.5" outlineLevel="7" x14ac:dyDescent="0.25">
      <c r="A642" s="83" t="s">
        <v>399</v>
      </c>
      <c r="B642" s="44" t="s">
        <v>345</v>
      </c>
      <c r="C642" s="44" t="s">
        <v>392</v>
      </c>
      <c r="D642" s="44" t="s">
        <v>396</v>
      </c>
      <c r="E642" s="44" t="s">
        <v>400</v>
      </c>
      <c r="F642" s="112">
        <v>5000</v>
      </c>
      <c r="G642" s="31"/>
      <c r="H642" s="113">
        <f t="shared" si="58"/>
        <v>5000</v>
      </c>
      <c r="I642" s="31"/>
      <c r="J642" s="113">
        <f t="shared" si="56"/>
        <v>5000</v>
      </c>
      <c r="M642" s="23">
        <f t="shared" si="59"/>
        <v>5000</v>
      </c>
    </row>
    <row r="643" spans="1:13" ht="76.5" outlineLevel="7" x14ac:dyDescent="0.25">
      <c r="A643" s="83" t="s">
        <v>401</v>
      </c>
      <c r="B643" s="44" t="s">
        <v>345</v>
      </c>
      <c r="C643" s="44" t="s">
        <v>392</v>
      </c>
      <c r="D643" s="44" t="s">
        <v>396</v>
      </c>
      <c r="E643" s="44" t="s">
        <v>402</v>
      </c>
      <c r="F643" s="112">
        <v>10</v>
      </c>
      <c r="G643" s="31"/>
      <c r="H643" s="113">
        <f t="shared" si="58"/>
        <v>10</v>
      </c>
      <c r="I643" s="31"/>
      <c r="J643" s="113">
        <f t="shared" si="56"/>
        <v>10</v>
      </c>
      <c r="M643" s="23">
        <f t="shared" si="59"/>
        <v>10</v>
      </c>
    </row>
    <row r="644" spans="1:13" ht="63.75" outlineLevel="7" x14ac:dyDescent="0.25">
      <c r="A644" s="83" t="s">
        <v>403</v>
      </c>
      <c r="B644" s="44" t="s">
        <v>345</v>
      </c>
      <c r="C644" s="44" t="s">
        <v>392</v>
      </c>
      <c r="D644" s="44" t="s">
        <v>396</v>
      </c>
      <c r="E644" s="44" t="s">
        <v>404</v>
      </c>
      <c r="F644" s="112">
        <v>1000</v>
      </c>
      <c r="G644" s="31"/>
      <c r="H644" s="113">
        <f t="shared" si="58"/>
        <v>1000</v>
      </c>
      <c r="I644" s="31"/>
      <c r="J644" s="113">
        <f t="shared" si="56"/>
        <v>1000</v>
      </c>
      <c r="M644" s="23">
        <f t="shared" si="59"/>
        <v>1000</v>
      </c>
    </row>
    <row r="645" spans="1:13" ht="63.75" outlineLevel="7" x14ac:dyDescent="0.25">
      <c r="A645" s="83" t="s">
        <v>403</v>
      </c>
      <c r="B645" s="44" t="s">
        <v>345</v>
      </c>
      <c r="C645" s="44" t="s">
        <v>392</v>
      </c>
      <c r="D645" s="44" t="s">
        <v>396</v>
      </c>
      <c r="E645" s="44" t="s">
        <v>405</v>
      </c>
      <c r="F645" s="112">
        <v>1000</v>
      </c>
      <c r="G645" s="31"/>
      <c r="H645" s="113">
        <f t="shared" si="58"/>
        <v>1000</v>
      </c>
      <c r="I645" s="31"/>
      <c r="J645" s="113">
        <f t="shared" si="56"/>
        <v>1000</v>
      </c>
      <c r="M645" s="23">
        <f t="shared" si="59"/>
        <v>1000</v>
      </c>
    </row>
    <row r="646" spans="1:13" ht="38.25" outlineLevel="6" x14ac:dyDescent="0.25">
      <c r="A646" s="82" t="s">
        <v>129</v>
      </c>
      <c r="B646" s="43" t="s">
        <v>345</v>
      </c>
      <c r="C646" s="43" t="s">
        <v>392</v>
      </c>
      <c r="D646" s="43" t="s">
        <v>406</v>
      </c>
      <c r="E646" s="43"/>
      <c r="F646" s="112">
        <v>60255.6</v>
      </c>
      <c r="G646" s="26">
        <f>G647+G648</f>
        <v>0</v>
      </c>
      <c r="H646" s="113">
        <f t="shared" si="58"/>
        <v>60255.6</v>
      </c>
      <c r="I646" s="26">
        <f>I647+I648</f>
        <v>0</v>
      </c>
      <c r="J646" s="113">
        <f t="shared" si="56"/>
        <v>60255.6</v>
      </c>
      <c r="L646" s="1"/>
      <c r="M646" s="1"/>
    </row>
    <row r="647" spans="1:13" ht="51" outlineLevel="7" x14ac:dyDescent="0.25">
      <c r="A647" s="83" t="s">
        <v>347</v>
      </c>
      <c r="B647" s="44" t="s">
        <v>345</v>
      </c>
      <c r="C647" s="44" t="s">
        <v>392</v>
      </c>
      <c r="D647" s="44" t="s">
        <v>406</v>
      </c>
      <c r="E647" s="44" t="s">
        <v>348</v>
      </c>
      <c r="F647" s="112">
        <v>27977.5</v>
      </c>
      <c r="G647" s="31"/>
      <c r="H647" s="113">
        <f t="shared" si="58"/>
        <v>27977.5</v>
      </c>
      <c r="I647" s="31"/>
      <c r="J647" s="113">
        <f t="shared" si="56"/>
        <v>27977.5</v>
      </c>
      <c r="M647" s="23">
        <f t="shared" ref="M647:M648" si="60">J647+L647</f>
        <v>27977.5</v>
      </c>
    </row>
    <row r="648" spans="1:13" ht="76.5" outlineLevel="7" x14ac:dyDescent="0.25">
      <c r="A648" s="83" t="s">
        <v>397</v>
      </c>
      <c r="B648" s="44" t="s">
        <v>345</v>
      </c>
      <c r="C648" s="44" t="s">
        <v>392</v>
      </c>
      <c r="D648" s="44" t="s">
        <v>406</v>
      </c>
      <c r="E648" s="44" t="s">
        <v>398</v>
      </c>
      <c r="F648" s="112">
        <v>32278.1</v>
      </c>
      <c r="G648" s="31"/>
      <c r="H648" s="113">
        <f t="shared" si="58"/>
        <v>32278.1</v>
      </c>
      <c r="I648" s="31"/>
      <c r="J648" s="113">
        <f t="shared" si="56"/>
        <v>32278.1</v>
      </c>
      <c r="M648" s="23">
        <f t="shared" si="60"/>
        <v>32278.1</v>
      </c>
    </row>
    <row r="649" spans="1:13" ht="25.5" outlineLevel="4" x14ac:dyDescent="0.25">
      <c r="A649" s="82" t="s">
        <v>356</v>
      </c>
      <c r="B649" s="43" t="s">
        <v>345</v>
      </c>
      <c r="C649" s="43" t="s">
        <v>392</v>
      </c>
      <c r="D649" s="43" t="s">
        <v>357</v>
      </c>
      <c r="E649" s="43"/>
      <c r="F649" s="112">
        <v>1000</v>
      </c>
      <c r="G649" s="26">
        <f>G650</f>
        <v>0</v>
      </c>
      <c r="H649" s="113">
        <f t="shared" si="58"/>
        <v>1000</v>
      </c>
      <c r="I649" s="26">
        <f>I650</f>
        <v>0</v>
      </c>
      <c r="J649" s="113">
        <f t="shared" si="56"/>
        <v>1000</v>
      </c>
      <c r="L649" s="1"/>
      <c r="M649" s="1"/>
    </row>
    <row r="650" spans="1:13" outlineLevel="4" x14ac:dyDescent="0.25">
      <c r="A650" s="29" t="s">
        <v>750</v>
      </c>
      <c r="B650" s="45" t="s">
        <v>345</v>
      </c>
      <c r="C650" s="43" t="s">
        <v>392</v>
      </c>
      <c r="D650" s="59" t="s">
        <v>751</v>
      </c>
      <c r="E650" s="43"/>
      <c r="F650" s="112">
        <v>1000</v>
      </c>
      <c r="G650" s="26">
        <f>G651</f>
        <v>0</v>
      </c>
      <c r="H650" s="113">
        <f t="shared" si="58"/>
        <v>1000</v>
      </c>
      <c r="I650" s="26">
        <f>I651</f>
        <v>0</v>
      </c>
      <c r="J650" s="113">
        <f t="shared" si="56"/>
        <v>1000</v>
      </c>
      <c r="L650" s="1"/>
      <c r="M650" s="1"/>
    </row>
    <row r="651" spans="1:13" ht="25.5" outlineLevel="6" x14ac:dyDescent="0.25">
      <c r="A651" s="82" t="s">
        <v>358</v>
      </c>
      <c r="B651" s="43" t="s">
        <v>345</v>
      </c>
      <c r="C651" s="43" t="s">
        <v>392</v>
      </c>
      <c r="D651" s="43" t="s">
        <v>359</v>
      </c>
      <c r="E651" s="43"/>
      <c r="F651" s="112">
        <v>1000</v>
      </c>
      <c r="G651" s="26">
        <f>G652</f>
        <v>0</v>
      </c>
      <c r="H651" s="113">
        <f t="shared" si="58"/>
        <v>1000</v>
      </c>
      <c r="I651" s="26">
        <f>I652</f>
        <v>0</v>
      </c>
      <c r="J651" s="113">
        <f t="shared" si="56"/>
        <v>1000</v>
      </c>
      <c r="L651" s="1"/>
      <c r="M651" s="1"/>
    </row>
    <row r="652" spans="1:13" ht="38.25" outlineLevel="7" x14ac:dyDescent="0.25">
      <c r="A652" s="83" t="s">
        <v>270</v>
      </c>
      <c r="B652" s="44" t="s">
        <v>345</v>
      </c>
      <c r="C652" s="44" t="s">
        <v>392</v>
      </c>
      <c r="D652" s="44" t="s">
        <v>359</v>
      </c>
      <c r="E652" s="44" t="s">
        <v>271</v>
      </c>
      <c r="F652" s="112">
        <v>1000</v>
      </c>
      <c r="G652" s="31"/>
      <c r="H652" s="113">
        <f t="shared" si="58"/>
        <v>1000</v>
      </c>
      <c r="I652" s="31"/>
      <c r="J652" s="113">
        <f t="shared" si="56"/>
        <v>1000</v>
      </c>
      <c r="M652" s="23">
        <f>J652+L652</f>
        <v>1000</v>
      </c>
    </row>
    <row r="653" spans="1:13" ht="25.5" outlineLevel="4" x14ac:dyDescent="0.25">
      <c r="A653" s="82" t="s">
        <v>324</v>
      </c>
      <c r="B653" s="43" t="s">
        <v>345</v>
      </c>
      <c r="C653" s="43" t="s">
        <v>392</v>
      </c>
      <c r="D653" s="43" t="s">
        <v>325</v>
      </c>
      <c r="E653" s="43"/>
      <c r="F653" s="112">
        <v>540</v>
      </c>
      <c r="G653" s="26">
        <f>G654+G659</f>
        <v>0</v>
      </c>
      <c r="H653" s="113">
        <f t="shared" si="58"/>
        <v>540</v>
      </c>
      <c r="I653" s="26">
        <f>I654+I659</f>
        <v>0</v>
      </c>
      <c r="J653" s="113">
        <f t="shared" si="56"/>
        <v>540</v>
      </c>
      <c r="L653" s="1"/>
      <c r="M653" s="1"/>
    </row>
    <row r="654" spans="1:13" ht="25.5" outlineLevel="4" x14ac:dyDescent="0.25">
      <c r="A654" s="29" t="s">
        <v>752</v>
      </c>
      <c r="B654" s="45" t="s">
        <v>345</v>
      </c>
      <c r="C654" s="43" t="s">
        <v>392</v>
      </c>
      <c r="D654" s="59" t="s">
        <v>753</v>
      </c>
      <c r="E654" s="43"/>
      <c r="F654" s="112">
        <v>40</v>
      </c>
      <c r="G654" s="26">
        <f>G655+G657</f>
        <v>0</v>
      </c>
      <c r="H654" s="113">
        <f t="shared" si="58"/>
        <v>40</v>
      </c>
      <c r="I654" s="26">
        <f>I655+I657</f>
        <v>0</v>
      </c>
      <c r="J654" s="113">
        <f t="shared" si="56"/>
        <v>40</v>
      </c>
      <c r="L654" s="1"/>
      <c r="M654" s="1"/>
    </row>
    <row r="655" spans="1:13" ht="25.5" outlineLevel="6" x14ac:dyDescent="0.25">
      <c r="A655" s="82" t="s">
        <v>58</v>
      </c>
      <c r="B655" s="43" t="s">
        <v>345</v>
      </c>
      <c r="C655" s="43" t="s">
        <v>392</v>
      </c>
      <c r="D655" s="43" t="s">
        <v>360</v>
      </c>
      <c r="E655" s="43"/>
      <c r="F655" s="112">
        <v>4.8</v>
      </c>
      <c r="G655" s="26">
        <f>G656</f>
        <v>0</v>
      </c>
      <c r="H655" s="113">
        <f t="shared" si="58"/>
        <v>4.8</v>
      </c>
      <c r="I655" s="26">
        <f>I656</f>
        <v>0</v>
      </c>
      <c r="J655" s="113">
        <f t="shared" si="56"/>
        <v>4.8</v>
      </c>
      <c r="L655" s="1"/>
      <c r="M655" s="1"/>
    </row>
    <row r="656" spans="1:13" ht="25.5" outlineLevel="7" x14ac:dyDescent="0.25">
      <c r="A656" s="83" t="s">
        <v>361</v>
      </c>
      <c r="B656" s="44" t="s">
        <v>345</v>
      </c>
      <c r="C656" s="44" t="s">
        <v>392</v>
      </c>
      <c r="D656" s="44" t="s">
        <v>360</v>
      </c>
      <c r="E656" s="44" t="s">
        <v>362</v>
      </c>
      <c r="F656" s="112">
        <v>4.8</v>
      </c>
      <c r="G656" s="31"/>
      <c r="H656" s="113">
        <f t="shared" si="58"/>
        <v>4.8</v>
      </c>
      <c r="I656" s="31"/>
      <c r="J656" s="113">
        <f t="shared" si="56"/>
        <v>4.8</v>
      </c>
      <c r="M656" s="23">
        <f>J656+L656</f>
        <v>4.8</v>
      </c>
    </row>
    <row r="657" spans="1:13" outlineLevel="6" x14ac:dyDescent="0.25">
      <c r="A657" s="82" t="s">
        <v>62</v>
      </c>
      <c r="B657" s="43" t="s">
        <v>345</v>
      </c>
      <c r="C657" s="43" t="s">
        <v>392</v>
      </c>
      <c r="D657" s="43" t="s">
        <v>363</v>
      </c>
      <c r="E657" s="43"/>
      <c r="F657" s="112">
        <v>35.200000000000003</v>
      </c>
      <c r="G657" s="26">
        <f>G658</f>
        <v>0</v>
      </c>
      <c r="H657" s="113">
        <f t="shared" si="58"/>
        <v>35.200000000000003</v>
      </c>
      <c r="I657" s="26">
        <f>I658</f>
        <v>0</v>
      </c>
      <c r="J657" s="113">
        <f t="shared" si="56"/>
        <v>35.200000000000003</v>
      </c>
      <c r="L657" s="1"/>
      <c r="M657" s="1"/>
    </row>
    <row r="658" spans="1:13" ht="25.5" outlineLevel="7" x14ac:dyDescent="0.25">
      <c r="A658" s="83" t="s">
        <v>361</v>
      </c>
      <c r="B658" s="44" t="s">
        <v>345</v>
      </c>
      <c r="C658" s="44" t="s">
        <v>392</v>
      </c>
      <c r="D658" s="44" t="s">
        <v>363</v>
      </c>
      <c r="E658" s="44" t="s">
        <v>362</v>
      </c>
      <c r="F658" s="112">
        <v>35.200000000000003</v>
      </c>
      <c r="G658" s="31"/>
      <c r="H658" s="113">
        <f t="shared" si="58"/>
        <v>35.200000000000003</v>
      </c>
      <c r="I658" s="31"/>
      <c r="J658" s="113">
        <f t="shared" si="56"/>
        <v>35.200000000000003</v>
      </c>
      <c r="M658" s="23">
        <f>J658+L658</f>
        <v>35.200000000000003</v>
      </c>
    </row>
    <row r="659" spans="1:13" ht="38.25" outlineLevel="7" x14ac:dyDescent="0.25">
      <c r="A659" s="29" t="s">
        <v>738</v>
      </c>
      <c r="B659" s="45" t="s">
        <v>345</v>
      </c>
      <c r="C659" s="43" t="s">
        <v>392</v>
      </c>
      <c r="D659" s="59" t="s">
        <v>739</v>
      </c>
      <c r="E659" s="44"/>
      <c r="F659" s="112">
        <v>500</v>
      </c>
      <c r="G659" s="26">
        <f>G660</f>
        <v>0</v>
      </c>
      <c r="H659" s="113">
        <f t="shared" si="58"/>
        <v>500</v>
      </c>
      <c r="I659" s="26">
        <f>I660</f>
        <v>0</v>
      </c>
      <c r="J659" s="113">
        <f t="shared" si="56"/>
        <v>500</v>
      </c>
      <c r="L659" s="1"/>
      <c r="M659" s="1"/>
    </row>
    <row r="660" spans="1:13" ht="25.5" outlineLevel="6" x14ac:dyDescent="0.25">
      <c r="A660" s="82" t="s">
        <v>82</v>
      </c>
      <c r="B660" s="43" t="s">
        <v>345</v>
      </c>
      <c r="C660" s="43" t="s">
        <v>392</v>
      </c>
      <c r="D660" s="43" t="s">
        <v>366</v>
      </c>
      <c r="E660" s="43"/>
      <c r="F660" s="112">
        <v>500</v>
      </c>
      <c r="G660" s="26">
        <f>G661</f>
        <v>0</v>
      </c>
      <c r="H660" s="113">
        <f t="shared" si="58"/>
        <v>500</v>
      </c>
      <c r="I660" s="26">
        <f>I661</f>
        <v>0</v>
      </c>
      <c r="J660" s="113">
        <f t="shared" si="56"/>
        <v>500</v>
      </c>
      <c r="L660" s="1"/>
      <c r="M660" s="1"/>
    </row>
    <row r="661" spans="1:13" ht="25.5" outlineLevel="7" x14ac:dyDescent="0.25">
      <c r="A661" s="83" t="s">
        <v>361</v>
      </c>
      <c r="B661" s="44" t="s">
        <v>345</v>
      </c>
      <c r="C661" s="44" t="s">
        <v>392</v>
      </c>
      <c r="D661" s="44" t="s">
        <v>366</v>
      </c>
      <c r="E661" s="44" t="s">
        <v>362</v>
      </c>
      <c r="F661" s="112">
        <v>500</v>
      </c>
      <c r="G661" s="31"/>
      <c r="H661" s="113">
        <f t="shared" si="58"/>
        <v>500</v>
      </c>
      <c r="I661" s="31"/>
      <c r="J661" s="113">
        <f t="shared" si="56"/>
        <v>500</v>
      </c>
      <c r="M661" s="23">
        <f>J661+L661</f>
        <v>500</v>
      </c>
    </row>
    <row r="662" spans="1:13" outlineLevel="7" x14ac:dyDescent="0.25">
      <c r="A662" s="29" t="s">
        <v>601</v>
      </c>
      <c r="B662" s="58" t="s">
        <v>345</v>
      </c>
      <c r="C662" s="75" t="s">
        <v>455</v>
      </c>
      <c r="D662" s="44"/>
      <c r="E662" s="44"/>
      <c r="F662" s="112">
        <v>0</v>
      </c>
      <c r="G662" s="26">
        <f>G663</f>
        <v>424.3</v>
      </c>
      <c r="H662" s="113">
        <f t="shared" si="58"/>
        <v>424.3</v>
      </c>
      <c r="I662" s="26">
        <f>I663</f>
        <v>0</v>
      </c>
      <c r="J662" s="113">
        <f t="shared" si="56"/>
        <v>424.3</v>
      </c>
      <c r="L662" s="1"/>
      <c r="M662" s="1"/>
    </row>
    <row r="663" spans="1:13" ht="25.5" outlineLevel="7" x14ac:dyDescent="0.25">
      <c r="A663" s="102" t="s">
        <v>618</v>
      </c>
      <c r="B663" s="59" t="s">
        <v>345</v>
      </c>
      <c r="C663" s="77" t="s">
        <v>455</v>
      </c>
      <c r="D663" s="59" t="s">
        <v>457</v>
      </c>
      <c r="E663" s="44"/>
      <c r="F663" s="119">
        <v>0</v>
      </c>
      <c r="G663" s="26">
        <f>G664</f>
        <v>424.3</v>
      </c>
      <c r="H663" s="113">
        <f t="shared" si="58"/>
        <v>424.3</v>
      </c>
      <c r="I663" s="26">
        <f>I664</f>
        <v>0</v>
      </c>
      <c r="J663" s="113">
        <f t="shared" si="56"/>
        <v>424.3</v>
      </c>
      <c r="L663" s="1"/>
      <c r="M663" s="1"/>
    </row>
    <row r="664" spans="1:13" ht="63.75" outlineLevel="7" x14ac:dyDescent="0.25">
      <c r="A664" s="85" t="s">
        <v>621</v>
      </c>
      <c r="B664" s="48">
        <v>283</v>
      </c>
      <c r="C664" s="78" t="s">
        <v>455</v>
      </c>
      <c r="D664" s="48" t="s">
        <v>619</v>
      </c>
      <c r="E664" s="48"/>
      <c r="F664" s="120">
        <v>0</v>
      </c>
      <c r="G664" s="121">
        <f>G665+G666</f>
        <v>424.3</v>
      </c>
      <c r="H664" s="113">
        <f t="shared" si="58"/>
        <v>424.3</v>
      </c>
      <c r="I664" s="121">
        <f>I665+I666</f>
        <v>0</v>
      </c>
      <c r="J664" s="113">
        <f t="shared" si="56"/>
        <v>424.3</v>
      </c>
      <c r="L664" s="1"/>
      <c r="M664" s="1"/>
    </row>
    <row r="665" spans="1:13" ht="25.5" outlineLevel="7" x14ac:dyDescent="0.25">
      <c r="A665" s="83" t="s">
        <v>361</v>
      </c>
      <c r="B665" s="44">
        <v>283</v>
      </c>
      <c r="C665" s="79" t="s">
        <v>455</v>
      </c>
      <c r="D665" s="44" t="s">
        <v>619</v>
      </c>
      <c r="E665" s="44">
        <v>612</v>
      </c>
      <c r="F665" s="112"/>
      <c r="G665" s="28">
        <v>420</v>
      </c>
      <c r="H665" s="113">
        <f t="shared" si="58"/>
        <v>420</v>
      </c>
      <c r="I665" s="31"/>
      <c r="J665" s="113">
        <f t="shared" si="56"/>
        <v>420</v>
      </c>
      <c r="M665" s="23">
        <f t="shared" ref="M665:M666" si="61">J665+L665</f>
        <v>420</v>
      </c>
    </row>
    <row r="666" spans="1:13" ht="25.5" outlineLevel="7" x14ac:dyDescent="0.25">
      <c r="A666" s="83" t="s">
        <v>361</v>
      </c>
      <c r="B666" s="44">
        <v>283</v>
      </c>
      <c r="C666" s="80" t="s">
        <v>455</v>
      </c>
      <c r="D666" s="44" t="s">
        <v>619</v>
      </c>
      <c r="E666" s="44">
        <v>612</v>
      </c>
      <c r="F666" s="112"/>
      <c r="G666" s="115">
        <v>4.3</v>
      </c>
      <c r="H666" s="113">
        <f t="shared" si="58"/>
        <v>4.3</v>
      </c>
      <c r="I666" s="31"/>
      <c r="J666" s="113">
        <f t="shared" si="56"/>
        <v>4.3</v>
      </c>
      <c r="M666" s="23">
        <f t="shared" si="61"/>
        <v>4.3</v>
      </c>
    </row>
    <row r="667" spans="1:13" outlineLevel="2" x14ac:dyDescent="0.25">
      <c r="A667" s="94" t="s">
        <v>407</v>
      </c>
      <c r="B667" s="60" t="s">
        <v>345</v>
      </c>
      <c r="C667" s="60" t="s">
        <v>408</v>
      </c>
      <c r="D667" s="60"/>
      <c r="E667" s="60"/>
      <c r="F667" s="119">
        <v>178614.59216</v>
      </c>
      <c r="G667" s="26">
        <f>G668+G720+G724+G728+G734</f>
        <v>22931.3</v>
      </c>
      <c r="H667" s="113">
        <f t="shared" si="58"/>
        <v>201545.89215999999</v>
      </c>
      <c r="I667" s="26">
        <f>I668+I720+I724+I728+I734</f>
        <v>0</v>
      </c>
      <c r="J667" s="113">
        <f t="shared" si="56"/>
        <v>201545.89215999999</v>
      </c>
      <c r="L667" s="1"/>
      <c r="M667" s="1"/>
    </row>
    <row r="668" spans="1:13" outlineLevel="3" x14ac:dyDescent="0.25">
      <c r="A668" s="85" t="s">
        <v>322</v>
      </c>
      <c r="B668" s="48" t="s">
        <v>345</v>
      </c>
      <c r="C668" s="48" t="s">
        <v>408</v>
      </c>
      <c r="D668" s="48" t="s">
        <v>323</v>
      </c>
      <c r="E668" s="48"/>
      <c r="F668" s="120">
        <v>178339.59216</v>
      </c>
      <c r="G668" s="121">
        <f>G669+G681+G692+G696</f>
        <v>22931.3</v>
      </c>
      <c r="H668" s="113">
        <f t="shared" si="58"/>
        <v>201270.89215999999</v>
      </c>
      <c r="I668" s="121">
        <f>I669+I681+I692+I696</f>
        <v>0</v>
      </c>
      <c r="J668" s="113">
        <f t="shared" si="56"/>
        <v>201270.89215999999</v>
      </c>
      <c r="L668" s="1"/>
      <c r="M668" s="1"/>
    </row>
    <row r="669" spans="1:13" outlineLevel="4" x14ac:dyDescent="0.25">
      <c r="A669" s="82" t="s">
        <v>351</v>
      </c>
      <c r="B669" s="43" t="s">
        <v>345</v>
      </c>
      <c r="C669" s="43" t="s">
        <v>408</v>
      </c>
      <c r="D669" s="43" t="s">
        <v>352</v>
      </c>
      <c r="E669" s="43"/>
      <c r="F669" s="112">
        <v>355</v>
      </c>
      <c r="G669" s="26">
        <f>G673+G676+G679+G670</f>
        <v>3513.9</v>
      </c>
      <c r="H669" s="113">
        <f t="shared" si="58"/>
        <v>3868.9</v>
      </c>
      <c r="I669" s="26">
        <f>I673+I676+I679+I670</f>
        <v>0</v>
      </c>
      <c r="J669" s="113">
        <f t="shared" si="56"/>
        <v>3868.9</v>
      </c>
      <c r="L669" s="1"/>
      <c r="M669" s="1"/>
    </row>
    <row r="670" spans="1:13" outlineLevel="4" x14ac:dyDescent="0.25">
      <c r="A670" s="106" t="s">
        <v>606</v>
      </c>
      <c r="B670" s="43" t="s">
        <v>345</v>
      </c>
      <c r="C670" s="43" t="s">
        <v>408</v>
      </c>
      <c r="D670" s="59" t="s">
        <v>605</v>
      </c>
      <c r="E670" s="43"/>
      <c r="F670" s="112">
        <v>255</v>
      </c>
      <c r="G670" s="26">
        <f>G671</f>
        <v>3513.9</v>
      </c>
      <c r="H670" s="113">
        <f t="shared" si="58"/>
        <v>3768.9</v>
      </c>
      <c r="I670" s="26">
        <f>I671</f>
        <v>0</v>
      </c>
      <c r="J670" s="113">
        <f t="shared" si="56"/>
        <v>3768.9</v>
      </c>
      <c r="L670" s="1"/>
      <c r="M670" s="1"/>
    </row>
    <row r="671" spans="1:13" ht="76.5" outlineLevel="4" x14ac:dyDescent="0.25">
      <c r="A671" s="107" t="s">
        <v>602</v>
      </c>
      <c r="B671" s="43" t="s">
        <v>345</v>
      </c>
      <c r="C671" s="43" t="s">
        <v>408</v>
      </c>
      <c r="D671" s="59" t="s">
        <v>604</v>
      </c>
      <c r="E671" s="58"/>
      <c r="F671" s="112">
        <v>0</v>
      </c>
      <c r="G671" s="26">
        <f>G672</f>
        <v>3513.9</v>
      </c>
      <c r="H671" s="113">
        <f t="shared" si="58"/>
        <v>3513.9</v>
      </c>
      <c r="I671" s="26">
        <f>I672</f>
        <v>0</v>
      </c>
      <c r="J671" s="113">
        <f t="shared" si="56"/>
        <v>3513.9</v>
      </c>
      <c r="L671" s="1"/>
      <c r="M671" s="1"/>
    </row>
    <row r="672" spans="1:13" outlineLevel="4" x14ac:dyDescent="0.25">
      <c r="A672" s="108" t="s">
        <v>603</v>
      </c>
      <c r="B672" s="44" t="s">
        <v>345</v>
      </c>
      <c r="C672" s="44" t="s">
        <v>408</v>
      </c>
      <c r="D672" s="63" t="s">
        <v>604</v>
      </c>
      <c r="E672" s="91" t="s">
        <v>362</v>
      </c>
      <c r="F672" s="112"/>
      <c r="G672" s="28">
        <v>3513.9</v>
      </c>
      <c r="H672" s="113">
        <f t="shared" si="58"/>
        <v>3513.9</v>
      </c>
      <c r="I672" s="31"/>
      <c r="J672" s="113">
        <f t="shared" si="56"/>
        <v>3513.9</v>
      </c>
      <c r="M672" s="23">
        <f>J672+L672</f>
        <v>3513.9</v>
      </c>
    </row>
    <row r="673" spans="1:13" ht="63.75" outlineLevel="6" x14ac:dyDescent="0.25">
      <c r="A673" s="82" t="s">
        <v>409</v>
      </c>
      <c r="B673" s="43" t="s">
        <v>345</v>
      </c>
      <c r="C673" s="43" t="s">
        <v>408</v>
      </c>
      <c r="D673" s="43" t="s">
        <v>410</v>
      </c>
      <c r="E673" s="43"/>
      <c r="F673" s="112">
        <v>100</v>
      </c>
      <c r="G673" s="26">
        <f>G674+G675</f>
        <v>0</v>
      </c>
      <c r="H673" s="113">
        <f t="shared" si="58"/>
        <v>100</v>
      </c>
      <c r="I673" s="26">
        <f>I674+I675</f>
        <v>0</v>
      </c>
      <c r="J673" s="113">
        <f t="shared" si="56"/>
        <v>100</v>
      </c>
      <c r="L673" s="1"/>
      <c r="M673" s="1"/>
    </row>
    <row r="674" spans="1:13" outlineLevel="7" x14ac:dyDescent="0.25">
      <c r="A674" s="83" t="s">
        <v>44</v>
      </c>
      <c r="B674" s="44" t="s">
        <v>345</v>
      </c>
      <c r="C674" s="44" t="s">
        <v>408</v>
      </c>
      <c r="D674" s="44" t="s">
        <v>410</v>
      </c>
      <c r="E674" s="44" t="s">
        <v>45</v>
      </c>
      <c r="F674" s="112">
        <v>10</v>
      </c>
      <c r="G674" s="31"/>
      <c r="H674" s="113">
        <f t="shared" si="58"/>
        <v>10</v>
      </c>
      <c r="I674" s="31"/>
      <c r="J674" s="113">
        <f t="shared" si="56"/>
        <v>10</v>
      </c>
      <c r="M674" s="23">
        <f t="shared" ref="M674:M675" si="62">J674+L674</f>
        <v>10</v>
      </c>
    </row>
    <row r="675" spans="1:13" ht="25.5" outlineLevel="7" x14ac:dyDescent="0.25">
      <c r="A675" s="83" t="s">
        <v>361</v>
      </c>
      <c r="B675" s="44" t="s">
        <v>345</v>
      </c>
      <c r="C675" s="44" t="s">
        <v>408</v>
      </c>
      <c r="D675" s="44" t="s">
        <v>410</v>
      </c>
      <c r="E675" s="44" t="s">
        <v>362</v>
      </c>
      <c r="F675" s="112">
        <v>90</v>
      </c>
      <c r="G675" s="31"/>
      <c r="H675" s="113">
        <f t="shared" si="58"/>
        <v>90</v>
      </c>
      <c r="I675" s="31"/>
      <c r="J675" s="113">
        <f t="shared" ref="J675:J738" si="63">H675+I675</f>
        <v>90</v>
      </c>
      <c r="M675" s="23">
        <f t="shared" si="62"/>
        <v>90</v>
      </c>
    </row>
    <row r="676" spans="1:13" ht="38.25" outlineLevel="6" x14ac:dyDescent="0.25">
      <c r="A676" s="82" t="s">
        <v>411</v>
      </c>
      <c r="B676" s="43" t="s">
        <v>345</v>
      </c>
      <c r="C676" s="43" t="s">
        <v>408</v>
      </c>
      <c r="D676" s="43" t="s">
        <v>412</v>
      </c>
      <c r="E676" s="43"/>
      <c r="F676" s="112">
        <v>155</v>
      </c>
      <c r="G676" s="26">
        <f>G677</f>
        <v>0</v>
      </c>
      <c r="H676" s="113">
        <f t="shared" si="58"/>
        <v>155</v>
      </c>
      <c r="I676" s="26">
        <f>I677</f>
        <v>0</v>
      </c>
      <c r="J676" s="113">
        <f t="shared" si="63"/>
        <v>155</v>
      </c>
      <c r="L676" s="1"/>
      <c r="M676" s="1"/>
    </row>
    <row r="677" spans="1:13" ht="25.5" outlineLevel="7" x14ac:dyDescent="0.25">
      <c r="A677" s="83" t="s">
        <v>361</v>
      </c>
      <c r="B677" s="44" t="s">
        <v>345</v>
      </c>
      <c r="C677" s="44" t="s">
        <v>408</v>
      </c>
      <c r="D677" s="44" t="s">
        <v>412</v>
      </c>
      <c r="E677" s="44" t="s">
        <v>362</v>
      </c>
      <c r="F677" s="112">
        <v>155</v>
      </c>
      <c r="G677" s="31"/>
      <c r="H677" s="113">
        <f t="shared" si="58"/>
        <v>155</v>
      </c>
      <c r="I677" s="31"/>
      <c r="J677" s="113">
        <f t="shared" si="63"/>
        <v>155</v>
      </c>
      <c r="M677" s="23">
        <f>J677+L677</f>
        <v>155</v>
      </c>
    </row>
    <row r="678" spans="1:13" ht="25.5" outlineLevel="7" x14ac:dyDescent="0.25">
      <c r="A678" s="29" t="s">
        <v>760</v>
      </c>
      <c r="B678" s="45" t="s">
        <v>345</v>
      </c>
      <c r="C678" s="43" t="s">
        <v>408</v>
      </c>
      <c r="D678" s="59" t="s">
        <v>761</v>
      </c>
      <c r="E678" s="44"/>
      <c r="F678" s="112">
        <v>100</v>
      </c>
      <c r="G678" s="26">
        <f>G679</f>
        <v>0</v>
      </c>
      <c r="H678" s="113">
        <f t="shared" si="58"/>
        <v>100</v>
      </c>
      <c r="I678" s="26">
        <f>I679</f>
        <v>0</v>
      </c>
      <c r="J678" s="113">
        <f t="shared" si="63"/>
        <v>100</v>
      </c>
      <c r="L678" s="1"/>
      <c r="M678" s="1"/>
    </row>
    <row r="679" spans="1:13" ht="38.25" outlineLevel="6" x14ac:dyDescent="0.25">
      <c r="A679" s="82" t="s">
        <v>413</v>
      </c>
      <c r="B679" s="43" t="s">
        <v>345</v>
      </c>
      <c r="C679" s="43" t="s">
        <v>408</v>
      </c>
      <c r="D679" s="43" t="s">
        <v>414</v>
      </c>
      <c r="E679" s="43"/>
      <c r="F679" s="112">
        <v>100</v>
      </c>
      <c r="G679" s="26">
        <f>G680</f>
        <v>0</v>
      </c>
      <c r="H679" s="113">
        <f t="shared" si="58"/>
        <v>100</v>
      </c>
      <c r="I679" s="26">
        <f>I680</f>
        <v>0</v>
      </c>
      <c r="J679" s="113">
        <f t="shared" si="63"/>
        <v>100</v>
      </c>
      <c r="L679" s="1"/>
      <c r="M679" s="1"/>
    </row>
    <row r="680" spans="1:13" outlineLevel="7" x14ac:dyDescent="0.25">
      <c r="A680" s="83" t="s">
        <v>44</v>
      </c>
      <c r="B680" s="44" t="s">
        <v>345</v>
      </c>
      <c r="C680" s="44" t="s">
        <v>408</v>
      </c>
      <c r="D680" s="44" t="s">
        <v>414</v>
      </c>
      <c r="E680" s="44" t="s">
        <v>45</v>
      </c>
      <c r="F680" s="112">
        <v>100</v>
      </c>
      <c r="G680" s="31"/>
      <c r="H680" s="113">
        <f t="shared" si="58"/>
        <v>100</v>
      </c>
      <c r="I680" s="31"/>
      <c r="J680" s="113">
        <f t="shared" si="63"/>
        <v>100</v>
      </c>
      <c r="M680" s="23">
        <f>J680+L680</f>
        <v>100</v>
      </c>
    </row>
    <row r="681" spans="1:13" ht="25.5" outlineLevel="4" x14ac:dyDescent="0.25">
      <c r="A681" s="82" t="s">
        <v>393</v>
      </c>
      <c r="B681" s="43" t="s">
        <v>345</v>
      </c>
      <c r="C681" s="43" t="s">
        <v>408</v>
      </c>
      <c r="D681" s="43" t="s">
        <v>394</v>
      </c>
      <c r="E681" s="43"/>
      <c r="F681" s="112">
        <v>700</v>
      </c>
      <c r="G681" s="26">
        <f>G682+G686</f>
        <v>9691</v>
      </c>
      <c r="H681" s="113">
        <f t="shared" si="58"/>
        <v>10391</v>
      </c>
      <c r="I681" s="26">
        <f>I682+I686</f>
        <v>0</v>
      </c>
      <c r="J681" s="113">
        <f t="shared" si="63"/>
        <v>10391</v>
      </c>
      <c r="L681" s="1"/>
      <c r="M681" s="1"/>
    </row>
    <row r="682" spans="1:13" outlineLevel="4" x14ac:dyDescent="0.25">
      <c r="A682" s="29" t="s">
        <v>758</v>
      </c>
      <c r="B682" s="45" t="s">
        <v>345</v>
      </c>
      <c r="C682" s="43" t="s">
        <v>408</v>
      </c>
      <c r="D682" s="59" t="s">
        <v>759</v>
      </c>
      <c r="E682" s="43"/>
      <c r="F682" s="112">
        <v>700</v>
      </c>
      <c r="G682" s="26">
        <f>G683</f>
        <v>0</v>
      </c>
      <c r="H682" s="113">
        <f t="shared" si="58"/>
        <v>700</v>
      </c>
      <c r="I682" s="26">
        <f>I683</f>
        <v>0</v>
      </c>
      <c r="J682" s="113">
        <f t="shared" si="63"/>
        <v>700</v>
      </c>
      <c r="L682" s="1"/>
      <c r="M682" s="1"/>
    </row>
    <row r="683" spans="1:13" ht="38.25" outlineLevel="6" x14ac:dyDescent="0.25">
      <c r="A683" s="82" t="s">
        <v>415</v>
      </c>
      <c r="B683" s="43" t="s">
        <v>345</v>
      </c>
      <c r="C683" s="43" t="s">
        <v>408</v>
      </c>
      <c r="D683" s="43" t="s">
        <v>416</v>
      </c>
      <c r="E683" s="43"/>
      <c r="F683" s="112">
        <v>700</v>
      </c>
      <c r="G683" s="26">
        <f>G684+G685</f>
        <v>0</v>
      </c>
      <c r="H683" s="113">
        <f t="shared" si="58"/>
        <v>700</v>
      </c>
      <c r="I683" s="26">
        <f>I684+I685</f>
        <v>0</v>
      </c>
      <c r="J683" s="113">
        <f t="shared" si="63"/>
        <v>700</v>
      </c>
      <c r="L683" s="1"/>
      <c r="M683" s="1"/>
    </row>
    <row r="684" spans="1:13" outlineLevel="7" x14ac:dyDescent="0.25">
      <c r="A684" s="83" t="s">
        <v>44</v>
      </c>
      <c r="B684" s="44" t="s">
        <v>345</v>
      </c>
      <c r="C684" s="44" t="s">
        <v>408</v>
      </c>
      <c r="D684" s="44" t="s">
        <v>416</v>
      </c>
      <c r="E684" s="44" t="s">
        <v>45</v>
      </c>
      <c r="F684" s="112">
        <v>35</v>
      </c>
      <c r="G684" s="31"/>
      <c r="H684" s="113">
        <f t="shared" si="58"/>
        <v>35</v>
      </c>
      <c r="I684" s="31"/>
      <c r="J684" s="113">
        <f t="shared" si="63"/>
        <v>35</v>
      </c>
      <c r="M684" s="23">
        <f t="shared" ref="M684:M685" si="64">J684+L684</f>
        <v>35</v>
      </c>
    </row>
    <row r="685" spans="1:13" ht="25.5" outlineLevel="7" x14ac:dyDescent="0.25">
      <c r="A685" s="83" t="s">
        <v>361</v>
      </c>
      <c r="B685" s="44" t="s">
        <v>345</v>
      </c>
      <c r="C685" s="44" t="s">
        <v>408</v>
      </c>
      <c r="D685" s="44" t="s">
        <v>416</v>
      </c>
      <c r="E685" s="44" t="s">
        <v>362</v>
      </c>
      <c r="F685" s="112">
        <v>665</v>
      </c>
      <c r="G685" s="31"/>
      <c r="H685" s="113">
        <f t="shared" si="58"/>
        <v>665</v>
      </c>
      <c r="I685" s="31"/>
      <c r="J685" s="113">
        <f t="shared" si="63"/>
        <v>665</v>
      </c>
      <c r="M685" s="23">
        <f t="shared" si="64"/>
        <v>665</v>
      </c>
    </row>
    <row r="686" spans="1:13" outlineLevel="7" x14ac:dyDescent="0.25">
      <c r="A686" s="102" t="s">
        <v>596</v>
      </c>
      <c r="B686" s="59" t="s">
        <v>345</v>
      </c>
      <c r="C686" s="43" t="s">
        <v>408</v>
      </c>
      <c r="D686" s="59" t="s">
        <v>600</v>
      </c>
      <c r="E686" s="44"/>
      <c r="F686" s="112">
        <v>0</v>
      </c>
      <c r="G686" s="26">
        <f>G687+G690</f>
        <v>9691</v>
      </c>
      <c r="H686" s="113">
        <f t="shared" si="58"/>
        <v>9691</v>
      </c>
      <c r="I686" s="26">
        <f>I687+I690</f>
        <v>0</v>
      </c>
      <c r="J686" s="113">
        <f t="shared" si="63"/>
        <v>9691</v>
      </c>
      <c r="L686" s="1"/>
      <c r="M686" s="1"/>
    </row>
    <row r="687" spans="1:13" ht="38.25" outlineLevel="7" x14ac:dyDescent="0.25">
      <c r="A687" s="102" t="s">
        <v>597</v>
      </c>
      <c r="B687" s="59" t="s">
        <v>345</v>
      </c>
      <c r="C687" s="43" t="s">
        <v>408</v>
      </c>
      <c r="D687" s="59" t="s">
        <v>599</v>
      </c>
      <c r="E687" s="59" t="s">
        <v>555</v>
      </c>
      <c r="F687" s="112">
        <v>0</v>
      </c>
      <c r="G687" s="26">
        <f>G688+G689</f>
        <v>9594.1</v>
      </c>
      <c r="H687" s="113">
        <f t="shared" si="58"/>
        <v>9594.1</v>
      </c>
      <c r="I687" s="26">
        <f>I688+I689</f>
        <v>0</v>
      </c>
      <c r="J687" s="113">
        <f t="shared" si="63"/>
        <v>9594.1</v>
      </c>
      <c r="L687" s="1"/>
      <c r="M687" s="1"/>
    </row>
    <row r="688" spans="1:13" ht="25.5" outlineLevel="7" x14ac:dyDescent="0.25">
      <c r="A688" s="109" t="s">
        <v>598</v>
      </c>
      <c r="B688" s="61" t="s">
        <v>345</v>
      </c>
      <c r="C688" s="44" t="s">
        <v>408</v>
      </c>
      <c r="D688" s="61" t="s">
        <v>599</v>
      </c>
      <c r="E688" s="61" t="s">
        <v>271</v>
      </c>
      <c r="F688" s="117"/>
      <c r="G688" s="126">
        <v>1494.1</v>
      </c>
      <c r="H688" s="113">
        <f t="shared" si="58"/>
        <v>1494.1</v>
      </c>
      <c r="I688" s="127"/>
      <c r="J688" s="113">
        <f t="shared" si="63"/>
        <v>1494.1</v>
      </c>
      <c r="M688" s="23">
        <f t="shared" ref="M688:M689" si="65">J688+L688</f>
        <v>1494.1</v>
      </c>
    </row>
    <row r="689" spans="1:13" ht="25.5" outlineLevel="7" x14ac:dyDescent="0.25">
      <c r="A689" s="95" t="s">
        <v>361</v>
      </c>
      <c r="B689" s="61" t="s">
        <v>345</v>
      </c>
      <c r="C689" s="44" t="s">
        <v>408</v>
      </c>
      <c r="D689" s="61" t="s">
        <v>599</v>
      </c>
      <c r="E689" s="61" t="s">
        <v>362</v>
      </c>
      <c r="F689" s="130"/>
      <c r="G689" s="126">
        <f>6500+1600</f>
        <v>8100</v>
      </c>
      <c r="H689" s="113">
        <f t="shared" si="58"/>
        <v>8100</v>
      </c>
      <c r="I689" s="127"/>
      <c r="J689" s="113">
        <f t="shared" si="63"/>
        <v>8100</v>
      </c>
      <c r="M689" s="23">
        <f t="shared" si="65"/>
        <v>8100</v>
      </c>
    </row>
    <row r="690" spans="1:13" ht="38.25" outlineLevel="7" x14ac:dyDescent="0.25">
      <c r="A690" s="96" t="s">
        <v>636</v>
      </c>
      <c r="B690" s="62" t="s">
        <v>345</v>
      </c>
      <c r="C690" s="43" t="s">
        <v>408</v>
      </c>
      <c r="D690" s="59" t="s">
        <v>635</v>
      </c>
      <c r="E690" s="59"/>
      <c r="F690" s="119">
        <v>0</v>
      </c>
      <c r="G690" s="26">
        <f>G691</f>
        <v>96.9</v>
      </c>
      <c r="H690" s="113">
        <f t="shared" ref="H690:H753" si="66">F690+G690</f>
        <v>96.9</v>
      </c>
      <c r="I690" s="26">
        <f>I691</f>
        <v>0</v>
      </c>
      <c r="J690" s="113">
        <f t="shared" si="63"/>
        <v>96.9</v>
      </c>
      <c r="L690" s="1"/>
      <c r="M690" s="1"/>
    </row>
    <row r="691" spans="1:13" ht="25.5" outlineLevel="7" x14ac:dyDescent="0.25">
      <c r="A691" s="97" t="s">
        <v>361</v>
      </c>
      <c r="B691" s="63" t="s">
        <v>345</v>
      </c>
      <c r="C691" s="44" t="s">
        <v>408</v>
      </c>
      <c r="D691" s="63" t="s">
        <v>635</v>
      </c>
      <c r="E691" s="63" t="s">
        <v>362</v>
      </c>
      <c r="F691" s="119"/>
      <c r="G691" s="115">
        <f>77.8+19.1</f>
        <v>96.9</v>
      </c>
      <c r="H691" s="113">
        <f t="shared" si="66"/>
        <v>96.9</v>
      </c>
      <c r="I691" s="31"/>
      <c r="J691" s="113">
        <f t="shared" si="63"/>
        <v>96.9</v>
      </c>
      <c r="M691" s="23">
        <f>J691+L691</f>
        <v>96.9</v>
      </c>
    </row>
    <row r="692" spans="1:13" ht="25.5" outlineLevel="4" x14ac:dyDescent="0.25">
      <c r="A692" s="82" t="s">
        <v>356</v>
      </c>
      <c r="B692" s="43" t="s">
        <v>345</v>
      </c>
      <c r="C692" s="43" t="s">
        <v>408</v>
      </c>
      <c r="D692" s="43" t="s">
        <v>357</v>
      </c>
      <c r="E692" s="43"/>
      <c r="F692" s="112">
        <v>2500</v>
      </c>
      <c r="G692" s="26">
        <f>G693</f>
        <v>0</v>
      </c>
      <c r="H692" s="113">
        <f t="shared" si="66"/>
        <v>2500</v>
      </c>
      <c r="I692" s="26">
        <f>I693</f>
        <v>0</v>
      </c>
      <c r="J692" s="113">
        <f t="shared" si="63"/>
        <v>2500</v>
      </c>
      <c r="L692" s="1"/>
      <c r="M692" s="1"/>
    </row>
    <row r="693" spans="1:13" outlineLevel="4" x14ac:dyDescent="0.25">
      <c r="A693" s="29" t="s">
        <v>750</v>
      </c>
      <c r="B693" s="45" t="s">
        <v>345</v>
      </c>
      <c r="C693" s="43" t="s">
        <v>408</v>
      </c>
      <c r="D693" s="59" t="s">
        <v>751</v>
      </c>
      <c r="E693" s="43"/>
      <c r="F693" s="112">
        <v>2500</v>
      </c>
      <c r="G693" s="26">
        <f>G694</f>
        <v>0</v>
      </c>
      <c r="H693" s="113">
        <f t="shared" si="66"/>
        <v>2500</v>
      </c>
      <c r="I693" s="26">
        <f>I694</f>
        <v>0</v>
      </c>
      <c r="J693" s="113">
        <f t="shared" si="63"/>
        <v>2500</v>
      </c>
      <c r="L693" s="1"/>
      <c r="M693" s="1"/>
    </row>
    <row r="694" spans="1:13" ht="25.5" outlineLevel="6" x14ac:dyDescent="0.25">
      <c r="A694" s="82" t="s">
        <v>417</v>
      </c>
      <c r="B694" s="43" t="s">
        <v>345</v>
      </c>
      <c r="C694" s="43" t="s">
        <v>408</v>
      </c>
      <c r="D694" s="43" t="s">
        <v>418</v>
      </c>
      <c r="E694" s="43"/>
      <c r="F694" s="112">
        <v>2500</v>
      </c>
      <c r="G694" s="26">
        <f>G695</f>
        <v>0</v>
      </c>
      <c r="H694" s="113">
        <f t="shared" si="66"/>
        <v>2500</v>
      </c>
      <c r="I694" s="26">
        <f>I695</f>
        <v>0</v>
      </c>
      <c r="J694" s="113">
        <f t="shared" si="63"/>
        <v>2500</v>
      </c>
      <c r="L694" s="1"/>
      <c r="M694" s="1"/>
    </row>
    <row r="695" spans="1:13" ht="38.25" outlineLevel="7" x14ac:dyDescent="0.25">
      <c r="A695" s="83" t="s">
        <v>270</v>
      </c>
      <c r="B695" s="44" t="s">
        <v>345</v>
      </c>
      <c r="C695" s="44" t="s">
        <v>408</v>
      </c>
      <c r="D695" s="44" t="s">
        <v>418</v>
      </c>
      <c r="E695" s="44" t="s">
        <v>271</v>
      </c>
      <c r="F695" s="112">
        <v>2500</v>
      </c>
      <c r="G695" s="31"/>
      <c r="H695" s="113">
        <f t="shared" si="66"/>
        <v>2500</v>
      </c>
      <c r="I695" s="31"/>
      <c r="J695" s="113">
        <f t="shared" si="63"/>
        <v>2500</v>
      </c>
      <c r="M695" s="23">
        <f>J695+L695</f>
        <v>2500</v>
      </c>
    </row>
    <row r="696" spans="1:13" ht="25.5" outlineLevel="4" x14ac:dyDescent="0.25">
      <c r="A696" s="82" t="s">
        <v>324</v>
      </c>
      <c r="B696" s="43" t="s">
        <v>345</v>
      </c>
      <c r="C696" s="43" t="s">
        <v>408</v>
      </c>
      <c r="D696" s="43" t="s">
        <v>325</v>
      </c>
      <c r="E696" s="43"/>
      <c r="F696" s="112">
        <v>174784.59216</v>
      </c>
      <c r="G696" s="26">
        <f>G697+G708+G711</f>
        <v>9726.4</v>
      </c>
      <c r="H696" s="113">
        <f t="shared" si="66"/>
        <v>184510.99215999999</v>
      </c>
      <c r="I696" s="26">
        <f>I697+I708+I711</f>
        <v>0</v>
      </c>
      <c r="J696" s="113">
        <f t="shared" si="63"/>
        <v>184510.99215999999</v>
      </c>
      <c r="L696" s="1"/>
      <c r="M696" s="1"/>
    </row>
    <row r="697" spans="1:13" ht="25.5" outlineLevel="4" x14ac:dyDescent="0.25">
      <c r="A697" s="29" t="s">
        <v>752</v>
      </c>
      <c r="B697" s="45" t="s">
        <v>345</v>
      </c>
      <c r="C697" s="43" t="s">
        <v>408</v>
      </c>
      <c r="D697" s="59" t="s">
        <v>753</v>
      </c>
      <c r="E697" s="43"/>
      <c r="F697" s="112">
        <v>8539.7999999999993</v>
      </c>
      <c r="G697" s="26">
        <f>G698+G704+G706</f>
        <v>0</v>
      </c>
      <c r="H697" s="113">
        <f t="shared" si="66"/>
        <v>8539.7999999999993</v>
      </c>
      <c r="I697" s="26">
        <f>I698+I704+I706</f>
        <v>0</v>
      </c>
      <c r="J697" s="113">
        <f t="shared" si="63"/>
        <v>8539.7999999999993</v>
      </c>
      <c r="L697" s="1"/>
      <c r="M697" s="1"/>
    </row>
    <row r="698" spans="1:13" outlineLevel="6" x14ac:dyDescent="0.25">
      <c r="A698" s="82" t="s">
        <v>305</v>
      </c>
      <c r="B698" s="43" t="s">
        <v>345</v>
      </c>
      <c r="C698" s="43" t="s">
        <v>408</v>
      </c>
      <c r="D698" s="43" t="s">
        <v>419</v>
      </c>
      <c r="E698" s="43"/>
      <c r="F698" s="112">
        <v>8271.7999999999993</v>
      </c>
      <c r="G698" s="26">
        <f>G699+G700+G701+G702+G703</f>
        <v>0</v>
      </c>
      <c r="H698" s="113">
        <f t="shared" si="66"/>
        <v>8271.7999999999993</v>
      </c>
      <c r="I698" s="26">
        <f>I699+I700+I701+I702+I703</f>
        <v>0</v>
      </c>
      <c r="J698" s="113">
        <f t="shared" si="63"/>
        <v>8271.7999999999993</v>
      </c>
      <c r="L698" s="1"/>
      <c r="M698" s="1"/>
    </row>
    <row r="699" spans="1:13" ht="25.5" outlineLevel="7" x14ac:dyDescent="0.25">
      <c r="A699" s="83" t="s">
        <v>10</v>
      </c>
      <c r="B699" s="44" t="s">
        <v>345</v>
      </c>
      <c r="C699" s="44" t="s">
        <v>408</v>
      </c>
      <c r="D699" s="44" t="s">
        <v>419</v>
      </c>
      <c r="E699" s="44" t="s">
        <v>11</v>
      </c>
      <c r="F699" s="112">
        <v>6121.1</v>
      </c>
      <c r="G699" s="31"/>
      <c r="H699" s="113">
        <f t="shared" si="66"/>
        <v>6121.1</v>
      </c>
      <c r="I699" s="159">
        <v>65</v>
      </c>
      <c r="J699" s="113">
        <f t="shared" si="63"/>
        <v>6186.1</v>
      </c>
      <c r="L699" s="23">
        <v>65</v>
      </c>
      <c r="M699" s="23">
        <f t="shared" ref="M699:M703" si="67">J699+L699</f>
        <v>6251.1</v>
      </c>
    </row>
    <row r="700" spans="1:13" ht="38.25" outlineLevel="7" x14ac:dyDescent="0.25">
      <c r="A700" s="83" t="s">
        <v>40</v>
      </c>
      <c r="B700" s="44" t="s">
        <v>345</v>
      </c>
      <c r="C700" s="44" t="s">
        <v>408</v>
      </c>
      <c r="D700" s="44" t="s">
        <v>419</v>
      </c>
      <c r="E700" s="44" t="s">
        <v>41</v>
      </c>
      <c r="F700" s="112">
        <v>2.1</v>
      </c>
      <c r="G700" s="31"/>
      <c r="H700" s="113">
        <f t="shared" si="66"/>
        <v>2.1</v>
      </c>
      <c r="I700" s="31"/>
      <c r="J700" s="113">
        <f t="shared" si="63"/>
        <v>2.1</v>
      </c>
      <c r="M700" s="23">
        <f t="shared" si="67"/>
        <v>2.1</v>
      </c>
    </row>
    <row r="701" spans="1:13" ht="51" outlineLevel="7" x14ac:dyDescent="0.25">
      <c r="A701" s="83" t="s">
        <v>12</v>
      </c>
      <c r="B701" s="44" t="s">
        <v>345</v>
      </c>
      <c r="C701" s="44" t="s">
        <v>408</v>
      </c>
      <c r="D701" s="44" t="s">
        <v>419</v>
      </c>
      <c r="E701" s="44" t="s">
        <v>13</v>
      </c>
      <c r="F701" s="112">
        <v>1848.6</v>
      </c>
      <c r="G701" s="31"/>
      <c r="H701" s="113">
        <f t="shared" si="66"/>
        <v>1848.6</v>
      </c>
      <c r="I701" s="159">
        <v>-65</v>
      </c>
      <c r="J701" s="113">
        <f t="shared" si="63"/>
        <v>1783.6</v>
      </c>
      <c r="L701" s="23">
        <v>-65</v>
      </c>
      <c r="M701" s="23">
        <f t="shared" si="67"/>
        <v>1718.6</v>
      </c>
    </row>
    <row r="702" spans="1:13" ht="25.5" outlineLevel="7" x14ac:dyDescent="0.25">
      <c r="A702" s="83" t="s">
        <v>42</v>
      </c>
      <c r="B702" s="44" t="s">
        <v>345</v>
      </c>
      <c r="C702" s="44" t="s">
        <v>408</v>
      </c>
      <c r="D702" s="44" t="s">
        <v>419</v>
      </c>
      <c r="E702" s="44" t="s">
        <v>43</v>
      </c>
      <c r="F702" s="112">
        <v>150</v>
      </c>
      <c r="G702" s="31"/>
      <c r="H702" s="113">
        <f t="shared" si="66"/>
        <v>150</v>
      </c>
      <c r="I702" s="159">
        <v>-20.399999999999999</v>
      </c>
      <c r="J702" s="113">
        <f t="shared" si="63"/>
        <v>129.6</v>
      </c>
      <c r="L702" s="23">
        <v>-20.399999999999999</v>
      </c>
      <c r="M702" s="23">
        <f t="shared" si="67"/>
        <v>109.19999999999999</v>
      </c>
    </row>
    <row r="703" spans="1:13" outlineLevel="7" x14ac:dyDescent="0.25">
      <c r="A703" s="83" t="s">
        <v>44</v>
      </c>
      <c r="B703" s="44" t="s">
        <v>345</v>
      </c>
      <c r="C703" s="44" t="s">
        <v>408</v>
      </c>
      <c r="D703" s="44" t="s">
        <v>419</v>
      </c>
      <c r="E703" s="44" t="s">
        <v>45</v>
      </c>
      <c r="F703" s="112">
        <v>150</v>
      </c>
      <c r="G703" s="31"/>
      <c r="H703" s="113">
        <f t="shared" si="66"/>
        <v>150</v>
      </c>
      <c r="I703" s="159">
        <v>20.399999999999999</v>
      </c>
      <c r="J703" s="113">
        <f t="shared" si="63"/>
        <v>170.4</v>
      </c>
      <c r="L703" s="23">
        <v>20.399999999999999</v>
      </c>
      <c r="M703" s="23">
        <f t="shared" si="67"/>
        <v>190.8</v>
      </c>
    </row>
    <row r="704" spans="1:13" ht="25.5" outlineLevel="6" x14ac:dyDescent="0.25">
      <c r="A704" s="82" t="s">
        <v>58</v>
      </c>
      <c r="B704" s="43" t="s">
        <v>345</v>
      </c>
      <c r="C704" s="43" t="s">
        <v>408</v>
      </c>
      <c r="D704" s="43" t="s">
        <v>360</v>
      </c>
      <c r="E704" s="43"/>
      <c r="F704" s="112">
        <v>98</v>
      </c>
      <c r="G704" s="26">
        <f>G705</f>
        <v>0</v>
      </c>
      <c r="H704" s="113">
        <f t="shared" si="66"/>
        <v>98</v>
      </c>
      <c r="I704" s="26">
        <f>I705</f>
        <v>0</v>
      </c>
      <c r="J704" s="113">
        <f t="shared" si="63"/>
        <v>98</v>
      </c>
      <c r="L704" s="1"/>
      <c r="M704" s="1"/>
    </row>
    <row r="705" spans="1:13" ht="25.5" outlineLevel="7" x14ac:dyDescent="0.25">
      <c r="A705" s="83" t="s">
        <v>361</v>
      </c>
      <c r="B705" s="44" t="s">
        <v>345</v>
      </c>
      <c r="C705" s="44" t="s">
        <v>408</v>
      </c>
      <c r="D705" s="44" t="s">
        <v>360</v>
      </c>
      <c r="E705" s="44" t="s">
        <v>362</v>
      </c>
      <c r="F705" s="112">
        <v>98</v>
      </c>
      <c r="G705" s="31"/>
      <c r="H705" s="113">
        <f t="shared" si="66"/>
        <v>98</v>
      </c>
      <c r="I705" s="31"/>
      <c r="J705" s="113">
        <f t="shared" si="63"/>
        <v>98</v>
      </c>
      <c r="M705" s="23">
        <f>J705+L705</f>
        <v>98</v>
      </c>
    </row>
    <row r="706" spans="1:13" outlineLevel="6" x14ac:dyDescent="0.25">
      <c r="A706" s="82" t="s">
        <v>62</v>
      </c>
      <c r="B706" s="43" t="s">
        <v>345</v>
      </c>
      <c r="C706" s="43" t="s">
        <v>408</v>
      </c>
      <c r="D706" s="43" t="s">
        <v>363</v>
      </c>
      <c r="E706" s="43"/>
      <c r="F706" s="112">
        <v>170</v>
      </c>
      <c r="G706" s="26">
        <f>G707</f>
        <v>0</v>
      </c>
      <c r="H706" s="113">
        <f t="shared" si="66"/>
        <v>170</v>
      </c>
      <c r="I706" s="26">
        <f>I707</f>
        <v>0</v>
      </c>
      <c r="J706" s="113">
        <f t="shared" si="63"/>
        <v>170</v>
      </c>
      <c r="L706" s="1"/>
      <c r="M706" s="1"/>
    </row>
    <row r="707" spans="1:13" ht="25.5" outlineLevel="7" x14ac:dyDescent="0.25">
      <c r="A707" s="83" t="s">
        <v>361</v>
      </c>
      <c r="B707" s="44" t="s">
        <v>345</v>
      </c>
      <c r="C707" s="44" t="s">
        <v>408</v>
      </c>
      <c r="D707" s="44" t="s">
        <v>363</v>
      </c>
      <c r="E707" s="44" t="s">
        <v>362</v>
      </c>
      <c r="F707" s="112">
        <v>170</v>
      </c>
      <c r="G707" s="31"/>
      <c r="H707" s="113">
        <f t="shared" si="66"/>
        <v>170</v>
      </c>
      <c r="I707" s="31"/>
      <c r="J707" s="113">
        <f t="shared" si="63"/>
        <v>170</v>
      </c>
      <c r="M707" s="23">
        <f>J707+L707</f>
        <v>170</v>
      </c>
    </row>
    <row r="708" spans="1:13" ht="25.5" outlineLevel="7" x14ac:dyDescent="0.25">
      <c r="A708" s="29" t="s">
        <v>746</v>
      </c>
      <c r="B708" s="45" t="s">
        <v>345</v>
      </c>
      <c r="C708" s="43" t="s">
        <v>408</v>
      </c>
      <c r="D708" s="59" t="s">
        <v>747</v>
      </c>
      <c r="E708" s="44"/>
      <c r="F708" s="112">
        <v>51211.6</v>
      </c>
      <c r="G708" s="26">
        <f>G709</f>
        <v>0</v>
      </c>
      <c r="H708" s="113">
        <f t="shared" si="66"/>
        <v>51211.6</v>
      </c>
      <c r="I708" s="26">
        <f>I709</f>
        <v>0</v>
      </c>
      <c r="J708" s="113">
        <f t="shared" si="63"/>
        <v>51211.6</v>
      </c>
      <c r="L708" s="1"/>
      <c r="M708" s="1"/>
    </row>
    <row r="709" spans="1:13" ht="38.25" outlineLevel="6" x14ac:dyDescent="0.25">
      <c r="A709" s="82" t="s">
        <v>129</v>
      </c>
      <c r="B709" s="43" t="s">
        <v>345</v>
      </c>
      <c r="C709" s="43" t="s">
        <v>408</v>
      </c>
      <c r="D709" s="43" t="s">
        <v>346</v>
      </c>
      <c r="E709" s="43"/>
      <c r="F709" s="112">
        <v>51211.6</v>
      </c>
      <c r="G709" s="26">
        <f>G710</f>
        <v>0</v>
      </c>
      <c r="H709" s="113">
        <f t="shared" si="66"/>
        <v>51211.6</v>
      </c>
      <c r="I709" s="26">
        <f>I710</f>
        <v>0</v>
      </c>
      <c r="J709" s="113">
        <f t="shared" si="63"/>
        <v>51211.6</v>
      </c>
      <c r="L709" s="1"/>
      <c r="M709" s="1"/>
    </row>
    <row r="710" spans="1:13" ht="51" outlineLevel="7" x14ac:dyDescent="0.25">
      <c r="A710" s="83" t="s">
        <v>347</v>
      </c>
      <c r="B710" s="44" t="s">
        <v>345</v>
      </c>
      <c r="C710" s="44" t="s">
        <v>408</v>
      </c>
      <c r="D710" s="44" t="s">
        <v>346</v>
      </c>
      <c r="E710" s="44" t="s">
        <v>348</v>
      </c>
      <c r="F710" s="112">
        <v>51211.6</v>
      </c>
      <c r="G710" s="31"/>
      <c r="H710" s="113">
        <f t="shared" si="66"/>
        <v>51211.6</v>
      </c>
      <c r="I710" s="31"/>
      <c r="J710" s="113">
        <f t="shared" si="63"/>
        <v>51211.6</v>
      </c>
      <c r="M710" s="23">
        <f>J710+L710</f>
        <v>51211.6</v>
      </c>
    </row>
    <row r="711" spans="1:13" ht="38.25" outlineLevel="7" x14ac:dyDescent="0.25">
      <c r="A711" s="29" t="s">
        <v>738</v>
      </c>
      <c r="B711" s="45" t="s">
        <v>345</v>
      </c>
      <c r="C711" s="43" t="s">
        <v>408</v>
      </c>
      <c r="D711" s="59" t="s">
        <v>739</v>
      </c>
      <c r="E711" s="44"/>
      <c r="F711" s="112">
        <v>115033.2</v>
      </c>
      <c r="G711" s="26">
        <f>G712+G714+G716+G718</f>
        <v>9726.4</v>
      </c>
      <c r="H711" s="113">
        <f t="shared" si="66"/>
        <v>124759.59999999999</v>
      </c>
      <c r="I711" s="26">
        <f>I712+I714+I716+I718</f>
        <v>0</v>
      </c>
      <c r="J711" s="113">
        <f t="shared" si="63"/>
        <v>124759.59999999999</v>
      </c>
      <c r="L711" s="1"/>
      <c r="M711" s="1"/>
    </row>
    <row r="712" spans="1:13" ht="51" outlineLevel="6" x14ac:dyDescent="0.25">
      <c r="A712" s="82" t="s">
        <v>420</v>
      </c>
      <c r="B712" s="43" t="s">
        <v>345</v>
      </c>
      <c r="C712" s="43" t="s">
        <v>408</v>
      </c>
      <c r="D712" s="43" t="s">
        <v>421</v>
      </c>
      <c r="E712" s="43"/>
      <c r="F712" s="112">
        <v>71580.392160000003</v>
      </c>
      <c r="G712" s="26">
        <f>G713</f>
        <v>0</v>
      </c>
      <c r="H712" s="113">
        <f t="shared" si="66"/>
        <v>71580.392160000003</v>
      </c>
      <c r="I712" s="26">
        <f>I713</f>
        <v>0</v>
      </c>
      <c r="J712" s="113">
        <f t="shared" si="63"/>
        <v>71580.392160000003</v>
      </c>
      <c r="L712" s="1"/>
      <c r="M712" s="1"/>
    </row>
    <row r="713" spans="1:13" outlineLevel="7" x14ac:dyDescent="0.25">
      <c r="A713" s="83" t="s">
        <v>44</v>
      </c>
      <c r="B713" s="44" t="s">
        <v>345</v>
      </c>
      <c r="C713" s="44" t="s">
        <v>408</v>
      </c>
      <c r="D713" s="44" t="s">
        <v>421</v>
      </c>
      <c r="E713" s="44" t="s">
        <v>45</v>
      </c>
      <c r="F713" s="112">
        <v>71580.392160000003</v>
      </c>
      <c r="G713" s="31"/>
      <c r="H713" s="113">
        <f t="shared" si="66"/>
        <v>71580.392160000003</v>
      </c>
      <c r="I713" s="31"/>
      <c r="J713" s="113">
        <f t="shared" si="63"/>
        <v>71580.392160000003</v>
      </c>
      <c r="M713" s="23">
        <f>J713+L713</f>
        <v>71580.392160000003</v>
      </c>
    </row>
    <row r="714" spans="1:13" ht="76.5" outlineLevel="6" x14ac:dyDescent="0.25">
      <c r="A714" s="82" t="s">
        <v>422</v>
      </c>
      <c r="B714" s="43" t="s">
        <v>345</v>
      </c>
      <c r="C714" s="43" t="s">
        <v>408</v>
      </c>
      <c r="D714" s="43" t="s">
        <v>423</v>
      </c>
      <c r="E714" s="43"/>
      <c r="F714" s="112">
        <v>19452.8</v>
      </c>
      <c r="G714" s="26">
        <f>G715</f>
        <v>9726.4</v>
      </c>
      <c r="H714" s="113">
        <f t="shared" si="66"/>
        <v>29179.199999999997</v>
      </c>
      <c r="I714" s="26">
        <f>I715</f>
        <v>0</v>
      </c>
      <c r="J714" s="113">
        <f t="shared" si="63"/>
        <v>29179.199999999997</v>
      </c>
      <c r="L714" s="1"/>
      <c r="M714" s="1"/>
    </row>
    <row r="715" spans="1:13" ht="25.5" outlineLevel="7" x14ac:dyDescent="0.25">
      <c r="A715" s="83" t="s">
        <v>361</v>
      </c>
      <c r="B715" s="44" t="s">
        <v>345</v>
      </c>
      <c r="C715" s="44" t="s">
        <v>408</v>
      </c>
      <c r="D715" s="44" t="s">
        <v>423</v>
      </c>
      <c r="E715" s="44" t="s">
        <v>362</v>
      </c>
      <c r="F715" s="112">
        <v>19452.8</v>
      </c>
      <c r="G715" s="28">
        <v>9726.4</v>
      </c>
      <c r="H715" s="113">
        <f t="shared" si="66"/>
        <v>29179.199999999997</v>
      </c>
      <c r="I715" s="31"/>
      <c r="J715" s="113">
        <f t="shared" si="63"/>
        <v>29179.199999999997</v>
      </c>
      <c r="M715" s="23">
        <f>J715+L715</f>
        <v>29179.199999999997</v>
      </c>
    </row>
    <row r="716" spans="1:13" ht="25.5" outlineLevel="6" x14ac:dyDescent="0.25">
      <c r="A716" s="82" t="s">
        <v>424</v>
      </c>
      <c r="B716" s="43" t="s">
        <v>345</v>
      </c>
      <c r="C716" s="43" t="s">
        <v>408</v>
      </c>
      <c r="D716" s="43" t="s">
        <v>425</v>
      </c>
      <c r="E716" s="43"/>
      <c r="F716" s="112">
        <v>4000</v>
      </c>
      <c r="G716" s="26">
        <f>G717</f>
        <v>0</v>
      </c>
      <c r="H716" s="113">
        <f t="shared" si="66"/>
        <v>4000</v>
      </c>
      <c r="I716" s="26">
        <f>I717</f>
        <v>0</v>
      </c>
      <c r="J716" s="113">
        <f t="shared" si="63"/>
        <v>4000</v>
      </c>
      <c r="L716" s="1"/>
      <c r="M716" s="1"/>
    </row>
    <row r="717" spans="1:13" ht="25.5" outlineLevel="7" x14ac:dyDescent="0.25">
      <c r="A717" s="83" t="s">
        <v>361</v>
      </c>
      <c r="B717" s="44" t="s">
        <v>345</v>
      </c>
      <c r="C717" s="44" t="s">
        <v>408</v>
      </c>
      <c r="D717" s="44" t="s">
        <v>425</v>
      </c>
      <c r="E717" s="44" t="s">
        <v>362</v>
      </c>
      <c r="F717" s="112">
        <v>4000</v>
      </c>
      <c r="G717" s="31"/>
      <c r="H717" s="113">
        <f t="shared" si="66"/>
        <v>4000</v>
      </c>
      <c r="I717" s="31"/>
      <c r="J717" s="113">
        <f t="shared" si="63"/>
        <v>4000</v>
      </c>
      <c r="M717" s="23">
        <f>J717+L717</f>
        <v>4000</v>
      </c>
    </row>
    <row r="718" spans="1:13" ht="51" outlineLevel="6" x14ac:dyDescent="0.25">
      <c r="A718" s="82" t="s">
        <v>368</v>
      </c>
      <c r="B718" s="43" t="s">
        <v>345</v>
      </c>
      <c r="C718" s="43" t="s">
        <v>408</v>
      </c>
      <c r="D718" s="43" t="s">
        <v>369</v>
      </c>
      <c r="E718" s="43"/>
      <c r="F718" s="112">
        <v>20000</v>
      </c>
      <c r="G718" s="26">
        <f>G719</f>
        <v>0</v>
      </c>
      <c r="H718" s="113">
        <f t="shared" si="66"/>
        <v>20000</v>
      </c>
      <c r="I718" s="26">
        <f>I719</f>
        <v>0</v>
      </c>
      <c r="J718" s="113">
        <f t="shared" si="63"/>
        <v>20000</v>
      </c>
      <c r="L718" s="1"/>
      <c r="M718" s="1"/>
    </row>
    <row r="719" spans="1:13" ht="25.5" outlineLevel="7" x14ac:dyDescent="0.25">
      <c r="A719" s="83" t="s">
        <v>361</v>
      </c>
      <c r="B719" s="44" t="s">
        <v>345</v>
      </c>
      <c r="C719" s="44" t="s">
        <v>408</v>
      </c>
      <c r="D719" s="44" t="s">
        <v>369</v>
      </c>
      <c r="E719" s="44" t="s">
        <v>362</v>
      </c>
      <c r="F719" s="112">
        <v>20000</v>
      </c>
      <c r="G719" s="31"/>
      <c r="H719" s="113">
        <f t="shared" si="66"/>
        <v>20000</v>
      </c>
      <c r="I719" s="31"/>
      <c r="J719" s="113">
        <f t="shared" si="63"/>
        <v>20000</v>
      </c>
      <c r="M719" s="23">
        <f>J719+L719</f>
        <v>20000</v>
      </c>
    </row>
    <row r="720" spans="1:13" ht="38.25" outlineLevel="3" x14ac:dyDescent="0.25">
      <c r="A720" s="82" t="s">
        <v>241</v>
      </c>
      <c r="B720" s="43" t="s">
        <v>345</v>
      </c>
      <c r="C720" s="43" t="s">
        <v>408</v>
      </c>
      <c r="D720" s="43" t="s">
        <v>242</v>
      </c>
      <c r="E720" s="43"/>
      <c r="F720" s="112">
        <v>60</v>
      </c>
      <c r="G720" s="26">
        <f>G721</f>
        <v>0</v>
      </c>
      <c r="H720" s="113">
        <f t="shared" si="66"/>
        <v>60</v>
      </c>
      <c r="I720" s="26">
        <f>I721</f>
        <v>0</v>
      </c>
      <c r="J720" s="113">
        <f t="shared" si="63"/>
        <v>60</v>
      </c>
      <c r="L720" s="1"/>
      <c r="M720" s="1"/>
    </row>
    <row r="721" spans="1:13" ht="38.25" outlineLevel="3" x14ac:dyDescent="0.25">
      <c r="A721" s="29" t="s">
        <v>717</v>
      </c>
      <c r="B721" s="45" t="s">
        <v>345</v>
      </c>
      <c r="C721" s="43" t="s">
        <v>408</v>
      </c>
      <c r="D721" s="59" t="s">
        <v>718</v>
      </c>
      <c r="E721" s="43"/>
      <c r="F721" s="112">
        <v>60</v>
      </c>
      <c r="G721" s="26">
        <f>G722</f>
        <v>0</v>
      </c>
      <c r="H721" s="113">
        <f t="shared" si="66"/>
        <v>60</v>
      </c>
      <c r="I721" s="26">
        <f>I722</f>
        <v>0</v>
      </c>
      <c r="J721" s="113">
        <f t="shared" si="63"/>
        <v>60</v>
      </c>
      <c r="L721" s="1"/>
      <c r="M721" s="1"/>
    </row>
    <row r="722" spans="1:13" ht="38.25" outlineLevel="6" x14ac:dyDescent="0.25">
      <c r="A722" s="82" t="s">
        <v>245</v>
      </c>
      <c r="B722" s="43" t="s">
        <v>345</v>
      </c>
      <c r="C722" s="43" t="s">
        <v>408</v>
      </c>
      <c r="D722" s="43" t="s">
        <v>246</v>
      </c>
      <c r="E722" s="43"/>
      <c r="F722" s="112">
        <v>60</v>
      </c>
      <c r="G722" s="26">
        <f>G723</f>
        <v>0</v>
      </c>
      <c r="H722" s="113">
        <f t="shared" si="66"/>
        <v>60</v>
      </c>
      <c r="I722" s="26">
        <f>I723</f>
        <v>0</v>
      </c>
      <c r="J722" s="113">
        <f t="shared" si="63"/>
        <v>60</v>
      </c>
      <c r="L722" s="1"/>
      <c r="M722" s="1"/>
    </row>
    <row r="723" spans="1:13" outlineLevel="7" x14ac:dyDescent="0.25">
      <c r="A723" s="83" t="s">
        <v>44</v>
      </c>
      <c r="B723" s="44" t="s">
        <v>345</v>
      </c>
      <c r="C723" s="44" t="s">
        <v>408</v>
      </c>
      <c r="D723" s="44" t="s">
        <v>246</v>
      </c>
      <c r="E723" s="44" t="s">
        <v>45</v>
      </c>
      <c r="F723" s="112">
        <v>60</v>
      </c>
      <c r="G723" s="31"/>
      <c r="H723" s="113">
        <f t="shared" si="66"/>
        <v>60</v>
      </c>
      <c r="I723" s="31"/>
      <c r="J723" s="113">
        <f t="shared" si="63"/>
        <v>60</v>
      </c>
      <c r="M723" s="23">
        <f>J723+L723</f>
        <v>60</v>
      </c>
    </row>
    <row r="724" spans="1:13" ht="38.25" outlineLevel="3" x14ac:dyDescent="0.25">
      <c r="A724" s="82" t="s">
        <v>159</v>
      </c>
      <c r="B724" s="43" t="s">
        <v>345</v>
      </c>
      <c r="C724" s="43" t="s">
        <v>408</v>
      </c>
      <c r="D724" s="43" t="s">
        <v>160</v>
      </c>
      <c r="E724" s="43"/>
      <c r="F724" s="112">
        <v>10</v>
      </c>
      <c r="G724" s="26">
        <f>G725</f>
        <v>0</v>
      </c>
      <c r="H724" s="113">
        <f t="shared" si="66"/>
        <v>10</v>
      </c>
      <c r="I724" s="26">
        <f>I725</f>
        <v>0</v>
      </c>
      <c r="J724" s="113">
        <f t="shared" si="63"/>
        <v>10</v>
      </c>
      <c r="L724" s="1"/>
      <c r="M724" s="1"/>
    </row>
    <row r="725" spans="1:13" ht="25.5" outlineLevel="3" x14ac:dyDescent="0.25">
      <c r="A725" s="29" t="s">
        <v>762</v>
      </c>
      <c r="B725" s="45" t="s">
        <v>345</v>
      </c>
      <c r="C725" s="43" t="s">
        <v>408</v>
      </c>
      <c r="D725" s="59" t="s">
        <v>763</v>
      </c>
      <c r="E725" s="43"/>
      <c r="F725" s="112">
        <v>10</v>
      </c>
      <c r="G725" s="26">
        <f>G726</f>
        <v>0</v>
      </c>
      <c r="H725" s="113">
        <f t="shared" si="66"/>
        <v>10</v>
      </c>
      <c r="I725" s="26">
        <f>I726</f>
        <v>0</v>
      </c>
      <c r="J725" s="113">
        <f t="shared" si="63"/>
        <v>10</v>
      </c>
      <c r="L725" s="1"/>
      <c r="M725" s="1"/>
    </row>
    <row r="726" spans="1:13" ht="25.5" outlineLevel="6" x14ac:dyDescent="0.25">
      <c r="A726" s="82" t="s">
        <v>161</v>
      </c>
      <c r="B726" s="43" t="s">
        <v>345</v>
      </c>
      <c r="C726" s="43" t="s">
        <v>408</v>
      </c>
      <c r="D726" s="43" t="s">
        <v>426</v>
      </c>
      <c r="E726" s="43"/>
      <c r="F726" s="112">
        <v>10</v>
      </c>
      <c r="G726" s="26">
        <f>G727</f>
        <v>0</v>
      </c>
      <c r="H726" s="113">
        <f t="shared" si="66"/>
        <v>10</v>
      </c>
      <c r="I726" s="26">
        <f>I727</f>
        <v>0</v>
      </c>
      <c r="J726" s="113">
        <f t="shared" si="63"/>
        <v>10</v>
      </c>
      <c r="L726" s="1"/>
      <c r="M726" s="1"/>
    </row>
    <row r="727" spans="1:13" ht="25.5" outlineLevel="7" x14ac:dyDescent="0.25">
      <c r="A727" s="83" t="s">
        <v>361</v>
      </c>
      <c r="B727" s="44" t="s">
        <v>345</v>
      </c>
      <c r="C727" s="44" t="s">
        <v>408</v>
      </c>
      <c r="D727" s="44" t="s">
        <v>426</v>
      </c>
      <c r="E727" s="44" t="s">
        <v>362</v>
      </c>
      <c r="F727" s="112">
        <v>10</v>
      </c>
      <c r="G727" s="31"/>
      <c r="H727" s="113">
        <f t="shared" si="66"/>
        <v>10</v>
      </c>
      <c r="I727" s="31"/>
      <c r="J727" s="113">
        <f t="shared" si="63"/>
        <v>10</v>
      </c>
      <c r="M727" s="23">
        <f>J727+L727</f>
        <v>10</v>
      </c>
    </row>
    <row r="728" spans="1:13" ht="38.25" outlineLevel="3" x14ac:dyDescent="0.25">
      <c r="A728" s="82" t="s">
        <v>34</v>
      </c>
      <c r="B728" s="43" t="s">
        <v>345</v>
      </c>
      <c r="C728" s="43" t="s">
        <v>408</v>
      </c>
      <c r="D728" s="43" t="s">
        <v>35</v>
      </c>
      <c r="E728" s="43"/>
      <c r="F728" s="112">
        <v>115</v>
      </c>
      <c r="G728" s="26">
        <f>G729</f>
        <v>0</v>
      </c>
      <c r="H728" s="113">
        <f t="shared" si="66"/>
        <v>115</v>
      </c>
      <c r="I728" s="26">
        <f>I729</f>
        <v>0</v>
      </c>
      <c r="J728" s="113">
        <f t="shared" si="63"/>
        <v>115</v>
      </c>
      <c r="L728" s="1"/>
      <c r="M728" s="1"/>
    </row>
    <row r="729" spans="1:13" ht="25.5" outlineLevel="4" x14ac:dyDescent="0.25">
      <c r="A729" s="82" t="s">
        <v>100</v>
      </c>
      <c r="B729" s="43" t="s">
        <v>345</v>
      </c>
      <c r="C729" s="43" t="s">
        <v>408</v>
      </c>
      <c r="D729" s="43" t="s">
        <v>101</v>
      </c>
      <c r="E729" s="43"/>
      <c r="F729" s="112">
        <v>115</v>
      </c>
      <c r="G729" s="26">
        <f>G730</f>
        <v>0</v>
      </c>
      <c r="H729" s="113">
        <f t="shared" si="66"/>
        <v>115</v>
      </c>
      <c r="I729" s="26">
        <f>I730</f>
        <v>0</v>
      </c>
      <c r="J729" s="113">
        <f t="shared" si="63"/>
        <v>115</v>
      </c>
      <c r="L729" s="1"/>
      <c r="M729" s="1"/>
    </row>
    <row r="730" spans="1:13" ht="25.5" outlineLevel="4" x14ac:dyDescent="0.25">
      <c r="A730" s="29" t="s">
        <v>687</v>
      </c>
      <c r="B730" s="45" t="s">
        <v>345</v>
      </c>
      <c r="C730" s="43" t="s">
        <v>408</v>
      </c>
      <c r="D730" s="59" t="s">
        <v>688</v>
      </c>
      <c r="E730" s="43"/>
      <c r="F730" s="112">
        <v>115</v>
      </c>
      <c r="G730" s="26">
        <f>G731</f>
        <v>0</v>
      </c>
      <c r="H730" s="113">
        <f t="shared" si="66"/>
        <v>115</v>
      </c>
      <c r="I730" s="26">
        <f>I731</f>
        <v>0</v>
      </c>
      <c r="J730" s="113">
        <f t="shared" si="63"/>
        <v>115</v>
      </c>
      <c r="L730" s="1"/>
      <c r="M730" s="1"/>
    </row>
    <row r="731" spans="1:13" ht="38.25" outlineLevel="6" x14ac:dyDescent="0.25">
      <c r="A731" s="82" t="s">
        <v>102</v>
      </c>
      <c r="B731" s="43" t="s">
        <v>345</v>
      </c>
      <c r="C731" s="43" t="s">
        <v>408</v>
      </c>
      <c r="D731" s="43" t="s">
        <v>103</v>
      </c>
      <c r="E731" s="43"/>
      <c r="F731" s="112">
        <v>115</v>
      </c>
      <c r="G731" s="26">
        <f>G732+G733</f>
        <v>0</v>
      </c>
      <c r="H731" s="113">
        <f t="shared" si="66"/>
        <v>115</v>
      </c>
      <c r="I731" s="26">
        <f>I732+I733</f>
        <v>0</v>
      </c>
      <c r="J731" s="113">
        <f t="shared" si="63"/>
        <v>115</v>
      </c>
      <c r="L731" s="1"/>
      <c r="M731" s="1"/>
    </row>
    <row r="732" spans="1:13" outlineLevel="7" x14ac:dyDescent="0.25">
      <c r="A732" s="83" t="s">
        <v>44</v>
      </c>
      <c r="B732" s="44" t="s">
        <v>345</v>
      </c>
      <c r="C732" s="44" t="s">
        <v>408</v>
      </c>
      <c r="D732" s="44" t="s">
        <v>103</v>
      </c>
      <c r="E732" s="44" t="s">
        <v>45</v>
      </c>
      <c r="F732" s="112">
        <v>30</v>
      </c>
      <c r="G732" s="31"/>
      <c r="H732" s="113">
        <f t="shared" si="66"/>
        <v>30</v>
      </c>
      <c r="I732" s="159">
        <v>20</v>
      </c>
      <c r="J732" s="113">
        <f t="shared" si="63"/>
        <v>50</v>
      </c>
      <c r="L732" s="23">
        <v>20</v>
      </c>
      <c r="M732" s="23">
        <f t="shared" ref="M732:M733" si="68">J732+L732</f>
        <v>70</v>
      </c>
    </row>
    <row r="733" spans="1:13" ht="25.5" outlineLevel="7" x14ac:dyDescent="0.25">
      <c r="A733" s="83" t="s">
        <v>361</v>
      </c>
      <c r="B733" s="44" t="s">
        <v>345</v>
      </c>
      <c r="C733" s="44" t="s">
        <v>408</v>
      </c>
      <c r="D733" s="44" t="s">
        <v>103</v>
      </c>
      <c r="E733" s="44" t="s">
        <v>362</v>
      </c>
      <c r="F733" s="112">
        <v>85</v>
      </c>
      <c r="G733" s="31"/>
      <c r="H733" s="113">
        <f t="shared" si="66"/>
        <v>85</v>
      </c>
      <c r="I733" s="159">
        <v>-20</v>
      </c>
      <c r="J733" s="113">
        <f t="shared" si="63"/>
        <v>65</v>
      </c>
      <c r="L733" s="23">
        <v>-20</v>
      </c>
      <c r="M733" s="23">
        <f t="shared" si="68"/>
        <v>45</v>
      </c>
    </row>
    <row r="734" spans="1:13" ht="38.25" outlineLevel="3" x14ac:dyDescent="0.25">
      <c r="A734" s="82" t="s">
        <v>249</v>
      </c>
      <c r="B734" s="43" t="s">
        <v>345</v>
      </c>
      <c r="C734" s="43" t="s">
        <v>408</v>
      </c>
      <c r="D734" s="43" t="s">
        <v>250</v>
      </c>
      <c r="E734" s="43"/>
      <c r="F734" s="112">
        <v>90</v>
      </c>
      <c r="G734" s="26">
        <f>G735</f>
        <v>0</v>
      </c>
      <c r="H734" s="113">
        <f t="shared" si="66"/>
        <v>90</v>
      </c>
      <c r="I734" s="26">
        <f>I735</f>
        <v>0</v>
      </c>
      <c r="J734" s="113">
        <f t="shared" si="63"/>
        <v>90</v>
      </c>
      <c r="L734" s="1"/>
      <c r="M734" s="1"/>
    </row>
    <row r="735" spans="1:13" ht="25.5" outlineLevel="3" x14ac:dyDescent="0.25">
      <c r="A735" s="29" t="s">
        <v>687</v>
      </c>
      <c r="B735" s="45" t="s">
        <v>345</v>
      </c>
      <c r="C735" s="43" t="s">
        <v>408</v>
      </c>
      <c r="D735" s="59" t="s">
        <v>688</v>
      </c>
      <c r="E735" s="43"/>
      <c r="F735" s="112">
        <v>90</v>
      </c>
      <c r="G735" s="26">
        <f>G736</f>
        <v>0</v>
      </c>
      <c r="H735" s="113">
        <f t="shared" si="66"/>
        <v>90</v>
      </c>
      <c r="I735" s="26">
        <f>I736</f>
        <v>0</v>
      </c>
      <c r="J735" s="113">
        <f t="shared" si="63"/>
        <v>90</v>
      </c>
      <c r="L735" s="1"/>
      <c r="M735" s="1"/>
    </row>
    <row r="736" spans="1:13" ht="38.25" outlineLevel="6" x14ac:dyDescent="0.25">
      <c r="A736" s="82" t="s">
        <v>251</v>
      </c>
      <c r="B736" s="43" t="s">
        <v>345</v>
      </c>
      <c r="C736" s="43" t="s">
        <v>408</v>
      </c>
      <c r="D736" s="43" t="s">
        <v>252</v>
      </c>
      <c r="E736" s="43"/>
      <c r="F736" s="112">
        <v>90</v>
      </c>
      <c r="G736" s="26">
        <f>G737</f>
        <v>0</v>
      </c>
      <c r="H736" s="113">
        <f t="shared" si="66"/>
        <v>90</v>
      </c>
      <c r="I736" s="26">
        <f>I737</f>
        <v>0</v>
      </c>
      <c r="J736" s="113">
        <f t="shared" si="63"/>
        <v>90</v>
      </c>
      <c r="L736" s="1"/>
      <c r="M736" s="1"/>
    </row>
    <row r="737" spans="1:13" outlineLevel="7" x14ac:dyDescent="0.25">
      <c r="A737" s="83" t="s">
        <v>44</v>
      </c>
      <c r="B737" s="44" t="s">
        <v>345</v>
      </c>
      <c r="C737" s="44" t="s">
        <v>408</v>
      </c>
      <c r="D737" s="44" t="s">
        <v>252</v>
      </c>
      <c r="E737" s="44" t="s">
        <v>45</v>
      </c>
      <c r="F737" s="112">
        <v>90</v>
      </c>
      <c r="G737" s="31"/>
      <c r="H737" s="113">
        <f t="shared" si="66"/>
        <v>90</v>
      </c>
      <c r="I737" s="31"/>
      <c r="J737" s="113">
        <f t="shared" si="63"/>
        <v>90</v>
      </c>
      <c r="M737" s="23">
        <f>J737+L737</f>
        <v>90</v>
      </c>
    </row>
    <row r="738" spans="1:13" outlineLevel="1" x14ac:dyDescent="0.25">
      <c r="A738" s="82" t="s">
        <v>254</v>
      </c>
      <c r="B738" s="43" t="s">
        <v>345</v>
      </c>
      <c r="C738" s="43" t="s">
        <v>255</v>
      </c>
      <c r="D738" s="43"/>
      <c r="E738" s="43"/>
      <c r="F738" s="112">
        <v>19718.7713</v>
      </c>
      <c r="G738" s="26">
        <f>G739</f>
        <v>893.7</v>
      </c>
      <c r="H738" s="113">
        <f t="shared" si="66"/>
        <v>20612.471300000001</v>
      </c>
      <c r="I738" s="26">
        <f>I739</f>
        <v>0</v>
      </c>
      <c r="J738" s="113">
        <f t="shared" si="63"/>
        <v>20612.471300000001</v>
      </c>
      <c r="L738" s="1"/>
      <c r="M738" s="1"/>
    </row>
    <row r="739" spans="1:13" outlineLevel="2" x14ac:dyDescent="0.25">
      <c r="A739" s="82" t="s">
        <v>281</v>
      </c>
      <c r="B739" s="43" t="s">
        <v>345</v>
      </c>
      <c r="C739" s="43" t="s">
        <v>282</v>
      </c>
      <c r="D739" s="43"/>
      <c r="E739" s="43"/>
      <c r="F739" s="112">
        <v>19718.7713</v>
      </c>
      <c r="G739" s="26">
        <f>G740+G757</f>
        <v>893.7</v>
      </c>
      <c r="H739" s="113">
        <f t="shared" si="66"/>
        <v>20612.471300000001</v>
      </c>
      <c r="I739" s="26">
        <f>I740+I757</f>
        <v>0</v>
      </c>
      <c r="J739" s="113">
        <f t="shared" ref="J739:J761" si="69">H739+I739</f>
        <v>20612.471300000001</v>
      </c>
      <c r="L739" s="1"/>
      <c r="M739" s="1"/>
    </row>
    <row r="740" spans="1:13" outlineLevel="3" x14ac:dyDescent="0.25">
      <c r="A740" s="82" t="s">
        <v>322</v>
      </c>
      <c r="B740" s="43" t="s">
        <v>345</v>
      </c>
      <c r="C740" s="43" t="s">
        <v>282</v>
      </c>
      <c r="D740" s="43" t="s">
        <v>323</v>
      </c>
      <c r="E740" s="43"/>
      <c r="F740" s="112">
        <v>2930.4511499999999</v>
      </c>
      <c r="G740" s="26">
        <f>G741+G751</f>
        <v>-90.8</v>
      </c>
      <c r="H740" s="113">
        <f t="shared" si="66"/>
        <v>2839.6511499999997</v>
      </c>
      <c r="I740" s="26">
        <f>I741+I751</f>
        <v>0</v>
      </c>
      <c r="J740" s="113">
        <f t="shared" si="69"/>
        <v>2839.6511499999997</v>
      </c>
      <c r="L740" s="1"/>
      <c r="M740" s="1"/>
    </row>
    <row r="741" spans="1:13" outlineLevel="4" x14ac:dyDescent="0.25">
      <c r="A741" s="82" t="s">
        <v>351</v>
      </c>
      <c r="B741" s="43" t="s">
        <v>345</v>
      </c>
      <c r="C741" s="43" t="s">
        <v>282</v>
      </c>
      <c r="D741" s="43" t="s">
        <v>352</v>
      </c>
      <c r="E741" s="43"/>
      <c r="F741" s="112">
        <v>2761.6111500000002</v>
      </c>
      <c r="G741" s="26">
        <f>G742</f>
        <v>-103.1</v>
      </c>
      <c r="H741" s="113">
        <f t="shared" si="66"/>
        <v>2658.5111500000003</v>
      </c>
      <c r="I741" s="26">
        <f>I742</f>
        <v>0</v>
      </c>
      <c r="J741" s="113">
        <f t="shared" si="69"/>
        <v>2658.5111500000003</v>
      </c>
      <c r="L741" s="1"/>
      <c r="M741" s="1"/>
    </row>
    <row r="742" spans="1:13" ht="25.5" outlineLevel="4" x14ac:dyDescent="0.25">
      <c r="A742" s="29" t="s">
        <v>764</v>
      </c>
      <c r="B742" s="45" t="s">
        <v>345</v>
      </c>
      <c r="C742" s="43" t="s">
        <v>282</v>
      </c>
      <c r="D742" s="59" t="s">
        <v>765</v>
      </c>
      <c r="E742" s="43"/>
      <c r="F742" s="112">
        <v>2761.6111500000002</v>
      </c>
      <c r="G742" s="26">
        <f>G743+G745+G747+G749</f>
        <v>-103.1</v>
      </c>
      <c r="H742" s="113">
        <f t="shared" si="66"/>
        <v>2658.5111500000003</v>
      </c>
      <c r="I742" s="26">
        <f>I743+I745+I747+I749</f>
        <v>0</v>
      </c>
      <c r="J742" s="113">
        <f t="shared" si="69"/>
        <v>2658.5111500000003</v>
      </c>
      <c r="L742" s="1"/>
      <c r="M742" s="1"/>
    </row>
    <row r="743" spans="1:13" ht="76.5" outlineLevel="6" x14ac:dyDescent="0.25">
      <c r="A743" s="82" t="s">
        <v>427</v>
      </c>
      <c r="B743" s="43" t="s">
        <v>345</v>
      </c>
      <c r="C743" s="43" t="s">
        <v>282</v>
      </c>
      <c r="D743" s="43" t="s">
        <v>428</v>
      </c>
      <c r="E743" s="43"/>
      <c r="F743" s="112">
        <v>2061.7051999999999</v>
      </c>
      <c r="G743" s="26">
        <f>G744</f>
        <v>-103.1</v>
      </c>
      <c r="H743" s="113">
        <f t="shared" si="66"/>
        <v>1958.6052</v>
      </c>
      <c r="I743" s="26">
        <f>I744</f>
        <v>0</v>
      </c>
      <c r="J743" s="113">
        <f t="shared" si="69"/>
        <v>1958.6052</v>
      </c>
      <c r="L743" s="1"/>
      <c r="M743" s="1"/>
    </row>
    <row r="744" spans="1:13" ht="38.25" outlineLevel="7" x14ac:dyDescent="0.25">
      <c r="A744" s="83" t="s">
        <v>270</v>
      </c>
      <c r="B744" s="44" t="s">
        <v>345</v>
      </c>
      <c r="C744" s="44" t="s">
        <v>282</v>
      </c>
      <c r="D744" s="44" t="s">
        <v>428</v>
      </c>
      <c r="E744" s="44" t="s">
        <v>271</v>
      </c>
      <c r="F744" s="112">
        <v>2061.7051999999999</v>
      </c>
      <c r="G744" s="28">
        <v>-103.1</v>
      </c>
      <c r="H744" s="113">
        <f t="shared" si="66"/>
        <v>1958.6052</v>
      </c>
      <c r="I744" s="31"/>
      <c r="J744" s="113">
        <f t="shared" si="69"/>
        <v>1958.6052</v>
      </c>
      <c r="M744" s="23">
        <f>J744+L744</f>
        <v>1958.6052</v>
      </c>
    </row>
    <row r="745" spans="1:13" ht="114.75" outlineLevel="6" x14ac:dyDescent="0.25">
      <c r="A745" s="82" t="s">
        <v>429</v>
      </c>
      <c r="B745" s="43" t="s">
        <v>345</v>
      </c>
      <c r="C745" s="43" t="s">
        <v>282</v>
      </c>
      <c r="D745" s="43" t="s">
        <v>430</v>
      </c>
      <c r="E745" s="43"/>
      <c r="F745" s="112">
        <v>234.06336999999999</v>
      </c>
      <c r="G745" s="26">
        <f>G746</f>
        <v>0</v>
      </c>
      <c r="H745" s="113">
        <f t="shared" si="66"/>
        <v>234.06336999999999</v>
      </c>
      <c r="I745" s="26">
        <f>I746</f>
        <v>0</v>
      </c>
      <c r="J745" s="113">
        <f t="shared" si="69"/>
        <v>234.06336999999999</v>
      </c>
      <c r="L745" s="1"/>
      <c r="M745" s="1"/>
    </row>
    <row r="746" spans="1:13" ht="25.5" outlineLevel="7" x14ac:dyDescent="0.25">
      <c r="A746" s="83" t="s">
        <v>361</v>
      </c>
      <c r="B746" s="44" t="s">
        <v>345</v>
      </c>
      <c r="C746" s="44" t="s">
        <v>282</v>
      </c>
      <c r="D746" s="44" t="s">
        <v>430</v>
      </c>
      <c r="E746" s="44" t="s">
        <v>362</v>
      </c>
      <c r="F746" s="112">
        <v>234.06336999999999</v>
      </c>
      <c r="G746" s="31"/>
      <c r="H746" s="113">
        <f t="shared" si="66"/>
        <v>234.06336999999999</v>
      </c>
      <c r="I746" s="31"/>
      <c r="J746" s="113">
        <f t="shared" si="69"/>
        <v>234.06336999999999</v>
      </c>
      <c r="M746" s="23">
        <f>J746+L746</f>
        <v>234.06336999999999</v>
      </c>
    </row>
    <row r="747" spans="1:13" ht="89.25" outlineLevel="6" x14ac:dyDescent="0.25">
      <c r="A747" s="82" t="s">
        <v>431</v>
      </c>
      <c r="B747" s="43" t="s">
        <v>345</v>
      </c>
      <c r="C747" s="43" t="s">
        <v>282</v>
      </c>
      <c r="D747" s="43" t="s">
        <v>432</v>
      </c>
      <c r="E747" s="43"/>
      <c r="F747" s="112">
        <v>461.18358000000001</v>
      </c>
      <c r="G747" s="26">
        <f>G748</f>
        <v>0</v>
      </c>
      <c r="H747" s="113">
        <f t="shared" si="66"/>
        <v>461.18358000000001</v>
      </c>
      <c r="I747" s="26">
        <f>I748</f>
        <v>0</v>
      </c>
      <c r="J747" s="113">
        <f t="shared" si="69"/>
        <v>461.18358000000001</v>
      </c>
      <c r="L747" s="1"/>
      <c r="M747" s="1"/>
    </row>
    <row r="748" spans="1:13" ht="25.5" outlineLevel="7" x14ac:dyDescent="0.25">
      <c r="A748" s="83" t="s">
        <v>361</v>
      </c>
      <c r="B748" s="44" t="s">
        <v>345</v>
      </c>
      <c r="C748" s="44" t="s">
        <v>282</v>
      </c>
      <c r="D748" s="44" t="s">
        <v>432</v>
      </c>
      <c r="E748" s="44" t="s">
        <v>362</v>
      </c>
      <c r="F748" s="112">
        <v>461.18358000000001</v>
      </c>
      <c r="G748" s="31"/>
      <c r="H748" s="113">
        <f t="shared" si="66"/>
        <v>461.18358000000001</v>
      </c>
      <c r="I748" s="31"/>
      <c r="J748" s="113">
        <f t="shared" si="69"/>
        <v>461.18358000000001</v>
      </c>
      <c r="M748" s="23">
        <f>J748+L748</f>
        <v>461.18358000000001</v>
      </c>
    </row>
    <row r="749" spans="1:13" ht="89.25" outlineLevel="6" x14ac:dyDescent="0.25">
      <c r="A749" s="82" t="s">
        <v>433</v>
      </c>
      <c r="B749" s="43" t="s">
        <v>345</v>
      </c>
      <c r="C749" s="43" t="s">
        <v>282</v>
      </c>
      <c r="D749" s="43" t="s">
        <v>434</v>
      </c>
      <c r="E749" s="43"/>
      <c r="F749" s="112">
        <v>4.6589999999999998</v>
      </c>
      <c r="G749" s="26">
        <f>G750</f>
        <v>0</v>
      </c>
      <c r="H749" s="113">
        <f t="shared" si="66"/>
        <v>4.6589999999999998</v>
      </c>
      <c r="I749" s="26">
        <f>I750</f>
        <v>0</v>
      </c>
      <c r="J749" s="113">
        <f t="shared" si="69"/>
        <v>4.6589999999999998</v>
      </c>
      <c r="L749" s="1"/>
      <c r="M749" s="1"/>
    </row>
    <row r="750" spans="1:13" ht="25.5" outlineLevel="7" x14ac:dyDescent="0.25">
      <c r="A750" s="83" t="s">
        <v>361</v>
      </c>
      <c r="B750" s="44" t="s">
        <v>345</v>
      </c>
      <c r="C750" s="44" t="s">
        <v>282</v>
      </c>
      <c r="D750" s="44" t="s">
        <v>434</v>
      </c>
      <c r="E750" s="44" t="s">
        <v>362</v>
      </c>
      <c r="F750" s="112">
        <v>4.6589999999999998</v>
      </c>
      <c r="G750" s="31"/>
      <c r="H750" s="113">
        <f t="shared" si="66"/>
        <v>4.6589999999999998</v>
      </c>
      <c r="I750" s="31"/>
      <c r="J750" s="113">
        <f t="shared" si="69"/>
        <v>4.6589999999999998</v>
      </c>
      <c r="M750" s="23">
        <f>J750+L750</f>
        <v>4.6589999999999998</v>
      </c>
    </row>
    <row r="751" spans="1:13" outlineLevel="4" x14ac:dyDescent="0.25">
      <c r="A751" s="82" t="s">
        <v>383</v>
      </c>
      <c r="B751" s="43" t="s">
        <v>345</v>
      </c>
      <c r="C751" s="43" t="s">
        <v>282</v>
      </c>
      <c r="D751" s="43" t="s">
        <v>384</v>
      </c>
      <c r="E751" s="43"/>
      <c r="F751" s="112">
        <v>168.84</v>
      </c>
      <c r="G751" s="26">
        <f>G752</f>
        <v>12.299999999999999</v>
      </c>
      <c r="H751" s="113">
        <f t="shared" si="66"/>
        <v>181.14000000000001</v>
      </c>
      <c r="I751" s="26">
        <f>I752</f>
        <v>0</v>
      </c>
      <c r="J751" s="113">
        <f t="shared" si="69"/>
        <v>181.14000000000001</v>
      </c>
      <c r="L751" s="1"/>
      <c r="M751" s="1"/>
    </row>
    <row r="752" spans="1:13" outlineLevel="4" x14ac:dyDescent="0.25">
      <c r="A752" s="29" t="s">
        <v>756</v>
      </c>
      <c r="B752" s="45" t="s">
        <v>345</v>
      </c>
      <c r="C752" s="43" t="s">
        <v>282</v>
      </c>
      <c r="D752" s="59" t="s">
        <v>757</v>
      </c>
      <c r="E752" s="43"/>
      <c r="F752" s="112">
        <v>168.84</v>
      </c>
      <c r="G752" s="26">
        <f>G753+G755</f>
        <v>12.299999999999999</v>
      </c>
      <c r="H752" s="113">
        <f t="shared" si="66"/>
        <v>181.14000000000001</v>
      </c>
      <c r="I752" s="26">
        <f>I753+I755</f>
        <v>0</v>
      </c>
      <c r="J752" s="113">
        <f t="shared" si="69"/>
        <v>181.14000000000001</v>
      </c>
      <c r="L752" s="1"/>
      <c r="M752" s="1"/>
    </row>
    <row r="753" spans="1:13" ht="25.5" outlineLevel="6" x14ac:dyDescent="0.25">
      <c r="A753" s="82" t="s">
        <v>435</v>
      </c>
      <c r="B753" s="43" t="s">
        <v>345</v>
      </c>
      <c r="C753" s="43" t="s">
        <v>282</v>
      </c>
      <c r="D753" s="43" t="s">
        <v>436</v>
      </c>
      <c r="E753" s="43"/>
      <c r="F753" s="112">
        <v>167.1516</v>
      </c>
      <c r="G753" s="26">
        <f>G754</f>
        <v>12.2</v>
      </c>
      <c r="H753" s="113">
        <f t="shared" si="66"/>
        <v>179.35159999999999</v>
      </c>
      <c r="I753" s="26">
        <f>I754</f>
        <v>0</v>
      </c>
      <c r="J753" s="113">
        <f t="shared" si="69"/>
        <v>179.35159999999999</v>
      </c>
      <c r="L753" s="1"/>
      <c r="M753" s="1"/>
    </row>
    <row r="754" spans="1:13" ht="25.5" outlineLevel="7" x14ac:dyDescent="0.25">
      <c r="A754" s="83" t="s">
        <v>361</v>
      </c>
      <c r="B754" s="44" t="s">
        <v>345</v>
      </c>
      <c r="C754" s="44" t="s">
        <v>282</v>
      </c>
      <c r="D754" s="44" t="s">
        <v>436</v>
      </c>
      <c r="E754" s="44" t="s">
        <v>362</v>
      </c>
      <c r="F754" s="112">
        <v>167.1516</v>
      </c>
      <c r="G754" s="28">
        <v>12.2</v>
      </c>
      <c r="H754" s="113">
        <f t="shared" ref="H754:H761" si="70">F754+G754</f>
        <v>179.35159999999999</v>
      </c>
      <c r="I754" s="31"/>
      <c r="J754" s="113">
        <f t="shared" si="69"/>
        <v>179.35159999999999</v>
      </c>
      <c r="M754" s="23">
        <f>J754+L754</f>
        <v>179.35159999999999</v>
      </c>
    </row>
    <row r="755" spans="1:13" ht="38.25" outlineLevel="6" x14ac:dyDescent="0.25">
      <c r="A755" s="82" t="s">
        <v>437</v>
      </c>
      <c r="B755" s="43" t="s">
        <v>345</v>
      </c>
      <c r="C755" s="43" t="s">
        <v>282</v>
      </c>
      <c r="D755" s="43" t="s">
        <v>438</v>
      </c>
      <c r="E755" s="43"/>
      <c r="F755" s="112">
        <v>1.6883999999999999</v>
      </c>
      <c r="G755" s="26">
        <f>G756</f>
        <v>0.1</v>
      </c>
      <c r="H755" s="113">
        <f t="shared" si="70"/>
        <v>1.7884</v>
      </c>
      <c r="I755" s="26">
        <f>I756</f>
        <v>0</v>
      </c>
      <c r="J755" s="113">
        <f t="shared" si="69"/>
        <v>1.7884</v>
      </c>
      <c r="L755" s="1"/>
      <c r="M755" s="1"/>
    </row>
    <row r="756" spans="1:13" ht="25.5" outlineLevel="7" x14ac:dyDescent="0.25">
      <c r="A756" s="83" t="s">
        <v>361</v>
      </c>
      <c r="B756" s="44" t="s">
        <v>345</v>
      </c>
      <c r="C756" s="44" t="s">
        <v>282</v>
      </c>
      <c r="D756" s="44" t="s">
        <v>438</v>
      </c>
      <c r="E756" s="44" t="s">
        <v>362</v>
      </c>
      <c r="F756" s="112">
        <v>1.6883999999999999</v>
      </c>
      <c r="G756" s="115">
        <v>0.1</v>
      </c>
      <c r="H756" s="113">
        <f t="shared" si="70"/>
        <v>1.7884</v>
      </c>
      <c r="I756" s="31"/>
      <c r="J756" s="113">
        <f t="shared" si="69"/>
        <v>1.7884</v>
      </c>
      <c r="M756" s="23">
        <f>J756+L756</f>
        <v>1.7884</v>
      </c>
    </row>
    <row r="757" spans="1:13" ht="38.25" outlineLevel="3" x14ac:dyDescent="0.25">
      <c r="A757" s="82" t="s">
        <v>24</v>
      </c>
      <c r="B757" s="43" t="s">
        <v>345</v>
      </c>
      <c r="C757" s="43" t="s">
        <v>282</v>
      </c>
      <c r="D757" s="43" t="s">
        <v>25</v>
      </c>
      <c r="E757" s="43"/>
      <c r="F757" s="112">
        <v>16788.32015</v>
      </c>
      <c r="G757" s="26">
        <f>G758</f>
        <v>984.5</v>
      </c>
      <c r="H757" s="113">
        <f t="shared" si="70"/>
        <v>17772.82015</v>
      </c>
      <c r="I757" s="26">
        <f>I758</f>
        <v>0</v>
      </c>
      <c r="J757" s="113">
        <f t="shared" si="69"/>
        <v>17772.82015</v>
      </c>
      <c r="L757" s="1"/>
      <c r="M757" s="1"/>
    </row>
    <row r="758" spans="1:13" ht="25.5" outlineLevel="4" x14ac:dyDescent="0.25">
      <c r="A758" s="82" t="s">
        <v>30</v>
      </c>
      <c r="B758" s="43" t="s">
        <v>345</v>
      </c>
      <c r="C758" s="43" t="s">
        <v>282</v>
      </c>
      <c r="D758" s="43" t="s">
        <v>31</v>
      </c>
      <c r="E758" s="43"/>
      <c r="F758" s="112">
        <v>16788.32015</v>
      </c>
      <c r="G758" s="26">
        <f>G759</f>
        <v>984.5</v>
      </c>
      <c r="H758" s="113">
        <f t="shared" si="70"/>
        <v>17772.82015</v>
      </c>
      <c r="I758" s="26">
        <f>I759</f>
        <v>0</v>
      </c>
      <c r="J758" s="113">
        <f t="shared" si="69"/>
        <v>17772.82015</v>
      </c>
      <c r="L758" s="1"/>
      <c r="M758" s="1"/>
    </row>
    <row r="759" spans="1:13" outlineLevel="5" x14ac:dyDescent="0.25">
      <c r="A759" s="82" t="s">
        <v>541</v>
      </c>
      <c r="B759" s="43" t="s">
        <v>345</v>
      </c>
      <c r="C759" s="43" t="s">
        <v>282</v>
      </c>
      <c r="D759" s="43" t="s">
        <v>439</v>
      </c>
      <c r="E759" s="43"/>
      <c r="F759" s="112">
        <v>16788.32015</v>
      </c>
      <c r="G759" s="26">
        <f>G760</f>
        <v>984.5</v>
      </c>
      <c r="H759" s="113">
        <f t="shared" si="70"/>
        <v>17772.82015</v>
      </c>
      <c r="I759" s="26">
        <f>I760</f>
        <v>0</v>
      </c>
      <c r="J759" s="113">
        <f t="shared" si="69"/>
        <v>17772.82015</v>
      </c>
      <c r="L759" s="1"/>
      <c r="M759" s="1"/>
    </row>
    <row r="760" spans="1:13" ht="38.25" outlineLevel="6" x14ac:dyDescent="0.25">
      <c r="A760" s="82" t="s">
        <v>440</v>
      </c>
      <c r="B760" s="43" t="s">
        <v>345</v>
      </c>
      <c r="C760" s="43" t="s">
        <v>282</v>
      </c>
      <c r="D760" s="43" t="s">
        <v>441</v>
      </c>
      <c r="E760" s="43"/>
      <c r="F760" s="112">
        <v>16788.32015</v>
      </c>
      <c r="G760" s="26">
        <f>G761</f>
        <v>984.5</v>
      </c>
      <c r="H760" s="113">
        <f t="shared" si="70"/>
        <v>17772.82015</v>
      </c>
      <c r="I760" s="26">
        <f>I761</f>
        <v>0</v>
      </c>
      <c r="J760" s="113">
        <f t="shared" si="69"/>
        <v>17772.82015</v>
      </c>
      <c r="L760" s="1"/>
      <c r="M760" s="1"/>
    </row>
    <row r="761" spans="1:13" ht="25.5" outlineLevel="7" x14ac:dyDescent="0.25">
      <c r="A761" s="83" t="s">
        <v>361</v>
      </c>
      <c r="B761" s="44" t="s">
        <v>345</v>
      </c>
      <c r="C761" s="44" t="s">
        <v>282</v>
      </c>
      <c r="D761" s="44" t="s">
        <v>441</v>
      </c>
      <c r="E761" s="44" t="s">
        <v>362</v>
      </c>
      <c r="F761" s="112">
        <v>16788.32015</v>
      </c>
      <c r="G761" s="28">
        <v>984.5</v>
      </c>
      <c r="H761" s="113">
        <f t="shared" si="70"/>
        <v>17772.82015</v>
      </c>
      <c r="I761" s="31"/>
      <c r="J761" s="113">
        <f t="shared" si="69"/>
        <v>17772.82015</v>
      </c>
      <c r="M761" s="23">
        <f>J761+L761</f>
        <v>17772.82015</v>
      </c>
    </row>
    <row r="762" spans="1:13" ht="51" x14ac:dyDescent="0.25">
      <c r="A762" s="81" t="s">
        <v>442</v>
      </c>
      <c r="B762" s="42" t="s">
        <v>443</v>
      </c>
      <c r="C762" s="42"/>
      <c r="D762" s="42"/>
      <c r="E762" s="42"/>
      <c r="F762" s="15">
        <v>25425.185300000001</v>
      </c>
      <c r="G762" s="111">
        <f>G763+G785</f>
        <v>2018.8</v>
      </c>
      <c r="H762" s="111">
        <f>F762+G762</f>
        <v>27443.9853</v>
      </c>
      <c r="I762" s="111">
        <f>I763+I785</f>
        <v>0</v>
      </c>
      <c r="J762" s="111">
        <f>H762+I762</f>
        <v>27443.9853</v>
      </c>
      <c r="L762" s="1"/>
      <c r="M762" s="1"/>
    </row>
    <row r="763" spans="1:13" outlineLevel="1" x14ac:dyDescent="0.25">
      <c r="A763" s="82" t="s">
        <v>2</v>
      </c>
      <c r="B763" s="43" t="s">
        <v>443</v>
      </c>
      <c r="C763" s="43" t="s">
        <v>3</v>
      </c>
      <c r="D763" s="43"/>
      <c r="E763" s="43"/>
      <c r="F763" s="112">
        <v>24725.3</v>
      </c>
      <c r="G763" s="26">
        <f>G764</f>
        <v>1821.3</v>
      </c>
      <c r="H763" s="113">
        <f t="shared" ref="H763:H791" si="71">F763+G763</f>
        <v>26546.6</v>
      </c>
      <c r="I763" s="26">
        <f>I764</f>
        <v>0</v>
      </c>
      <c r="J763" s="113">
        <f t="shared" ref="J763:J791" si="72">H763+I763</f>
        <v>26546.6</v>
      </c>
      <c r="L763" s="1"/>
      <c r="M763" s="1"/>
    </row>
    <row r="764" spans="1:13" outlineLevel="2" x14ac:dyDescent="0.25">
      <c r="A764" s="82" t="s">
        <v>76</v>
      </c>
      <c r="B764" s="43" t="s">
        <v>443</v>
      </c>
      <c r="C764" s="43" t="s">
        <v>77</v>
      </c>
      <c r="D764" s="43"/>
      <c r="E764" s="43"/>
      <c r="F764" s="112">
        <v>24725.3</v>
      </c>
      <c r="G764" s="26">
        <f>G765</f>
        <v>1821.3</v>
      </c>
      <c r="H764" s="113">
        <f t="shared" si="71"/>
        <v>26546.6</v>
      </c>
      <c r="I764" s="26">
        <f>I765</f>
        <v>0</v>
      </c>
      <c r="J764" s="113">
        <f t="shared" si="72"/>
        <v>26546.6</v>
      </c>
      <c r="L764" s="1"/>
      <c r="M764" s="1"/>
    </row>
    <row r="765" spans="1:13" ht="25.5" outlineLevel="3" x14ac:dyDescent="0.25">
      <c r="A765" s="82" t="s">
        <v>444</v>
      </c>
      <c r="B765" s="43" t="s">
        <v>443</v>
      </c>
      <c r="C765" s="43" t="s">
        <v>77</v>
      </c>
      <c r="D765" s="43" t="s">
        <v>445</v>
      </c>
      <c r="E765" s="43"/>
      <c r="F765" s="112">
        <v>24725.3</v>
      </c>
      <c r="G765" s="26">
        <f>G766+G772+G778</f>
        <v>1821.3</v>
      </c>
      <c r="H765" s="113">
        <f t="shared" si="71"/>
        <v>26546.6</v>
      </c>
      <c r="I765" s="26">
        <f>I766+I772+I778</f>
        <v>0</v>
      </c>
      <c r="J765" s="113">
        <f t="shared" si="72"/>
        <v>26546.6</v>
      </c>
      <c r="L765" s="1"/>
      <c r="M765" s="1"/>
    </row>
    <row r="766" spans="1:13" ht="25.5" outlineLevel="3" x14ac:dyDescent="0.25">
      <c r="A766" s="29" t="s">
        <v>766</v>
      </c>
      <c r="B766" s="45" t="s">
        <v>443</v>
      </c>
      <c r="C766" s="43" t="s">
        <v>77</v>
      </c>
      <c r="D766" s="59" t="s">
        <v>767</v>
      </c>
      <c r="E766" s="43"/>
      <c r="F766" s="112">
        <v>12007.8</v>
      </c>
      <c r="G766" s="26">
        <f>G767</f>
        <v>0</v>
      </c>
      <c r="H766" s="113">
        <f t="shared" si="71"/>
        <v>12007.8</v>
      </c>
      <c r="I766" s="26">
        <f>I767</f>
        <v>0</v>
      </c>
      <c r="J766" s="113">
        <f t="shared" si="72"/>
        <v>12007.8</v>
      </c>
      <c r="L766" s="1"/>
      <c r="M766" s="1"/>
    </row>
    <row r="767" spans="1:13" outlineLevel="6" x14ac:dyDescent="0.25">
      <c r="A767" s="82" t="s">
        <v>305</v>
      </c>
      <c r="B767" s="43" t="s">
        <v>443</v>
      </c>
      <c r="C767" s="43" t="s">
        <v>77</v>
      </c>
      <c r="D767" s="43" t="s">
        <v>446</v>
      </c>
      <c r="E767" s="43"/>
      <c r="F767" s="112">
        <v>12007.8</v>
      </c>
      <c r="G767" s="26">
        <f>G768+G769+G770+G771</f>
        <v>0</v>
      </c>
      <c r="H767" s="113">
        <f t="shared" si="71"/>
        <v>12007.8</v>
      </c>
      <c r="I767" s="26">
        <f>I768+I769+I770+I771</f>
        <v>0</v>
      </c>
      <c r="J767" s="113">
        <f t="shared" si="72"/>
        <v>12007.8</v>
      </c>
      <c r="L767" s="1"/>
      <c r="M767" s="1"/>
    </row>
    <row r="768" spans="1:13" ht="25.5" outlineLevel="7" x14ac:dyDescent="0.25">
      <c r="A768" s="83" t="s">
        <v>10</v>
      </c>
      <c r="B768" s="44" t="s">
        <v>443</v>
      </c>
      <c r="C768" s="44" t="s">
        <v>77</v>
      </c>
      <c r="D768" s="44" t="s">
        <v>446</v>
      </c>
      <c r="E768" s="44" t="s">
        <v>11</v>
      </c>
      <c r="F768" s="112">
        <v>8878.7000000000007</v>
      </c>
      <c r="G768" s="31"/>
      <c r="H768" s="113">
        <f t="shared" si="71"/>
        <v>8878.7000000000007</v>
      </c>
      <c r="I768" s="31"/>
      <c r="J768" s="113">
        <f t="shared" si="72"/>
        <v>8878.7000000000007</v>
      </c>
      <c r="M768" s="23">
        <f t="shared" ref="M768:M771" si="73">J768+L768</f>
        <v>8878.7000000000007</v>
      </c>
    </row>
    <row r="769" spans="1:13" ht="51" outlineLevel="7" x14ac:dyDescent="0.25">
      <c r="A769" s="83" t="s">
        <v>12</v>
      </c>
      <c r="B769" s="44" t="s">
        <v>443</v>
      </c>
      <c r="C769" s="44" t="s">
        <v>77</v>
      </c>
      <c r="D769" s="44" t="s">
        <v>446</v>
      </c>
      <c r="E769" s="44" t="s">
        <v>13</v>
      </c>
      <c r="F769" s="112">
        <v>2654.2</v>
      </c>
      <c r="G769" s="31"/>
      <c r="H769" s="113">
        <f t="shared" si="71"/>
        <v>2654.2</v>
      </c>
      <c r="I769" s="31"/>
      <c r="J769" s="113">
        <f t="shared" si="72"/>
        <v>2654.2</v>
      </c>
      <c r="M769" s="23">
        <f t="shared" si="73"/>
        <v>2654.2</v>
      </c>
    </row>
    <row r="770" spans="1:13" ht="25.5" outlineLevel="7" x14ac:dyDescent="0.25">
      <c r="A770" s="83" t="s">
        <v>42</v>
      </c>
      <c r="B770" s="44" t="s">
        <v>443</v>
      </c>
      <c r="C770" s="44" t="s">
        <v>77</v>
      </c>
      <c r="D770" s="44" t="s">
        <v>446</v>
      </c>
      <c r="E770" s="44" t="s">
        <v>43</v>
      </c>
      <c r="F770" s="112">
        <v>230</v>
      </c>
      <c r="G770" s="31"/>
      <c r="H770" s="113">
        <f t="shared" si="71"/>
        <v>230</v>
      </c>
      <c r="I770" s="31"/>
      <c r="J770" s="113">
        <f t="shared" si="72"/>
        <v>230</v>
      </c>
      <c r="M770" s="23">
        <f t="shared" si="73"/>
        <v>230</v>
      </c>
    </row>
    <row r="771" spans="1:13" outlineLevel="7" x14ac:dyDescent="0.25">
      <c r="A771" s="83" t="s">
        <v>44</v>
      </c>
      <c r="B771" s="44" t="s">
        <v>443</v>
      </c>
      <c r="C771" s="44" t="s">
        <v>77</v>
      </c>
      <c r="D771" s="44" t="s">
        <v>446</v>
      </c>
      <c r="E771" s="44" t="s">
        <v>45</v>
      </c>
      <c r="F771" s="112">
        <v>244.9</v>
      </c>
      <c r="G771" s="31"/>
      <c r="H771" s="113">
        <f t="shared" si="71"/>
        <v>244.9</v>
      </c>
      <c r="I771" s="31"/>
      <c r="J771" s="113">
        <f t="shared" si="72"/>
        <v>244.9</v>
      </c>
      <c r="M771" s="23">
        <f t="shared" si="73"/>
        <v>244.9</v>
      </c>
    </row>
    <row r="772" spans="1:13" ht="25.5" outlineLevel="7" x14ac:dyDescent="0.25">
      <c r="A772" s="29" t="s">
        <v>768</v>
      </c>
      <c r="B772" s="45" t="s">
        <v>443</v>
      </c>
      <c r="C772" s="43" t="s">
        <v>77</v>
      </c>
      <c r="D772" s="59" t="s">
        <v>769</v>
      </c>
      <c r="E772" s="44"/>
      <c r="F772" s="112">
        <v>1500</v>
      </c>
      <c r="G772" s="26">
        <f>G773+G776</f>
        <v>1821.3</v>
      </c>
      <c r="H772" s="113">
        <f t="shared" si="71"/>
        <v>3321.3</v>
      </c>
      <c r="I772" s="26">
        <f>I773+I776+I776</f>
        <v>0</v>
      </c>
      <c r="J772" s="113">
        <f t="shared" si="72"/>
        <v>3321.3</v>
      </c>
      <c r="L772" s="1"/>
      <c r="M772" s="1"/>
    </row>
    <row r="773" spans="1:13" ht="63.75" outlineLevel="7" x14ac:dyDescent="0.25">
      <c r="A773" s="29" t="s">
        <v>610</v>
      </c>
      <c r="B773" s="43" t="s">
        <v>443</v>
      </c>
      <c r="C773" s="43" t="s">
        <v>77</v>
      </c>
      <c r="D773" s="59" t="s">
        <v>611</v>
      </c>
      <c r="E773" s="45"/>
      <c r="F773" s="112">
        <v>0</v>
      </c>
      <c r="G773" s="26">
        <f>G774+G775</f>
        <v>1831.2</v>
      </c>
      <c r="H773" s="113">
        <f t="shared" si="71"/>
        <v>1831.2</v>
      </c>
      <c r="I773" s="26">
        <f>I774+I775</f>
        <v>0</v>
      </c>
      <c r="J773" s="113">
        <f t="shared" si="72"/>
        <v>1831.2</v>
      </c>
      <c r="L773" s="1"/>
      <c r="M773" s="1"/>
    </row>
    <row r="774" spans="1:13" ht="25.5" outlineLevel="7" x14ac:dyDescent="0.25">
      <c r="A774" s="83" t="s">
        <v>10</v>
      </c>
      <c r="B774" s="49" t="s">
        <v>443</v>
      </c>
      <c r="C774" s="49" t="s">
        <v>77</v>
      </c>
      <c r="D774" s="61" t="s">
        <v>611</v>
      </c>
      <c r="E774" s="86" t="s">
        <v>11</v>
      </c>
      <c r="F774" s="117"/>
      <c r="G774" s="126">
        <v>1406.2</v>
      </c>
      <c r="H774" s="113">
        <f t="shared" si="71"/>
        <v>1406.2</v>
      </c>
      <c r="I774" s="127"/>
      <c r="J774" s="113">
        <f t="shared" si="72"/>
        <v>1406.2</v>
      </c>
      <c r="M774" s="23">
        <f t="shared" ref="M774:M775" si="74">J774+L774</f>
        <v>1406.2</v>
      </c>
    </row>
    <row r="775" spans="1:13" ht="51" outlineLevel="7" x14ac:dyDescent="0.25">
      <c r="A775" s="83" t="s">
        <v>12</v>
      </c>
      <c r="B775" s="47" t="s">
        <v>443</v>
      </c>
      <c r="C775" s="47" t="s">
        <v>77</v>
      </c>
      <c r="D775" s="63" t="s">
        <v>611</v>
      </c>
      <c r="E775" s="52" t="s">
        <v>13</v>
      </c>
      <c r="F775" s="119"/>
      <c r="G775" s="28">
        <v>425</v>
      </c>
      <c r="H775" s="113">
        <f t="shared" si="71"/>
        <v>425</v>
      </c>
      <c r="I775" s="31"/>
      <c r="J775" s="113">
        <f t="shared" si="72"/>
        <v>425</v>
      </c>
      <c r="M775" s="23">
        <f t="shared" si="74"/>
        <v>425</v>
      </c>
    </row>
    <row r="776" spans="1:13" ht="89.25" outlineLevel="6" x14ac:dyDescent="0.25">
      <c r="A776" s="85" t="s">
        <v>447</v>
      </c>
      <c r="B776" s="48" t="s">
        <v>443</v>
      </c>
      <c r="C776" s="48" t="s">
        <v>77</v>
      </c>
      <c r="D776" s="48" t="s">
        <v>448</v>
      </c>
      <c r="E776" s="48"/>
      <c r="F776" s="120">
        <v>1500</v>
      </c>
      <c r="G776" s="121">
        <f>G777</f>
        <v>-9.9</v>
      </c>
      <c r="H776" s="113">
        <f t="shared" si="71"/>
        <v>1490.1</v>
      </c>
      <c r="I776" s="121">
        <f>I777</f>
        <v>0</v>
      </c>
      <c r="J776" s="113">
        <f t="shared" si="72"/>
        <v>1490.1</v>
      </c>
      <c r="L776" s="1"/>
      <c r="M776" s="1"/>
    </row>
    <row r="777" spans="1:13" outlineLevel="7" x14ac:dyDescent="0.25">
      <c r="A777" s="83" t="s">
        <v>44</v>
      </c>
      <c r="B777" s="44" t="s">
        <v>443</v>
      </c>
      <c r="C777" s="44" t="s">
        <v>77</v>
      </c>
      <c r="D777" s="44" t="s">
        <v>448</v>
      </c>
      <c r="E777" s="44" t="s">
        <v>45</v>
      </c>
      <c r="F777" s="112">
        <v>1500</v>
      </c>
      <c r="G777" s="115">
        <v>-9.9</v>
      </c>
      <c r="H777" s="113">
        <f t="shared" si="71"/>
        <v>1490.1</v>
      </c>
      <c r="I777" s="31"/>
      <c r="J777" s="113">
        <f t="shared" si="72"/>
        <v>1490.1</v>
      </c>
      <c r="M777" s="23">
        <f>J777+L777</f>
        <v>1490.1</v>
      </c>
    </row>
    <row r="778" spans="1:13" ht="38.25" outlineLevel="7" x14ac:dyDescent="0.25">
      <c r="A778" s="29" t="s">
        <v>770</v>
      </c>
      <c r="B778" s="45" t="s">
        <v>443</v>
      </c>
      <c r="C778" s="43" t="s">
        <v>77</v>
      </c>
      <c r="D778" s="59" t="s">
        <v>771</v>
      </c>
      <c r="E778" s="44"/>
      <c r="F778" s="112">
        <v>11217.5</v>
      </c>
      <c r="G778" s="26">
        <f>G779</f>
        <v>0</v>
      </c>
      <c r="H778" s="113">
        <f t="shared" si="71"/>
        <v>11217.5</v>
      </c>
      <c r="I778" s="26">
        <f>I779</f>
        <v>0</v>
      </c>
      <c r="J778" s="113">
        <f t="shared" si="72"/>
        <v>11217.5</v>
      </c>
      <c r="L778" s="1"/>
      <c r="M778" s="1"/>
    </row>
    <row r="779" spans="1:13" ht="38.25" outlineLevel="6" x14ac:dyDescent="0.25">
      <c r="A779" s="82" t="s">
        <v>90</v>
      </c>
      <c r="B779" s="43" t="s">
        <v>443</v>
      </c>
      <c r="C779" s="43" t="s">
        <v>77</v>
      </c>
      <c r="D779" s="43" t="s">
        <v>449</v>
      </c>
      <c r="E779" s="43"/>
      <c r="F779" s="112">
        <v>11217.5</v>
      </c>
      <c r="G779" s="26">
        <f>G780+G781+G782+G783+G784</f>
        <v>0</v>
      </c>
      <c r="H779" s="113">
        <f t="shared" si="71"/>
        <v>11217.5</v>
      </c>
      <c r="I779" s="26">
        <f>I780+I781+I782+I783+I784</f>
        <v>0</v>
      </c>
      <c r="J779" s="113">
        <f t="shared" si="72"/>
        <v>11217.5</v>
      </c>
      <c r="L779" s="1"/>
      <c r="M779" s="1"/>
    </row>
    <row r="780" spans="1:13" outlineLevel="7" x14ac:dyDescent="0.25">
      <c r="A780" s="83" t="s">
        <v>92</v>
      </c>
      <c r="B780" s="44" t="s">
        <v>443</v>
      </c>
      <c r="C780" s="44" t="s">
        <v>77</v>
      </c>
      <c r="D780" s="44" t="s">
        <v>449</v>
      </c>
      <c r="E780" s="44" t="s">
        <v>93</v>
      </c>
      <c r="F780" s="112">
        <v>8273.1</v>
      </c>
      <c r="G780" s="31"/>
      <c r="H780" s="113">
        <f t="shared" si="71"/>
        <v>8273.1</v>
      </c>
      <c r="I780" s="31"/>
      <c r="J780" s="113">
        <f t="shared" si="72"/>
        <v>8273.1</v>
      </c>
      <c r="M780" s="23">
        <f t="shared" ref="M780:M784" si="75">J780+L780</f>
        <v>8273.1</v>
      </c>
    </row>
    <row r="781" spans="1:13" ht="38.25" outlineLevel="7" x14ac:dyDescent="0.25">
      <c r="A781" s="83" t="s">
        <v>94</v>
      </c>
      <c r="B781" s="44" t="s">
        <v>443</v>
      </c>
      <c r="C781" s="44" t="s">
        <v>77</v>
      </c>
      <c r="D781" s="44" t="s">
        <v>449</v>
      </c>
      <c r="E781" s="44" t="s">
        <v>95</v>
      </c>
      <c r="F781" s="112">
        <v>2480.4</v>
      </c>
      <c r="G781" s="31"/>
      <c r="H781" s="113">
        <f t="shared" si="71"/>
        <v>2480.4</v>
      </c>
      <c r="I781" s="31"/>
      <c r="J781" s="113">
        <f t="shared" si="72"/>
        <v>2480.4</v>
      </c>
      <c r="M781" s="23">
        <f t="shared" si="75"/>
        <v>2480.4</v>
      </c>
    </row>
    <row r="782" spans="1:13" ht="25.5" outlineLevel="7" x14ac:dyDescent="0.25">
      <c r="A782" s="83" t="s">
        <v>42</v>
      </c>
      <c r="B782" s="44" t="s">
        <v>443</v>
      </c>
      <c r="C782" s="44" t="s">
        <v>77</v>
      </c>
      <c r="D782" s="44" t="s">
        <v>449</v>
      </c>
      <c r="E782" s="44" t="s">
        <v>43</v>
      </c>
      <c r="F782" s="112">
        <v>50</v>
      </c>
      <c r="G782" s="31"/>
      <c r="H782" s="113">
        <f t="shared" si="71"/>
        <v>50</v>
      </c>
      <c r="I782" s="31"/>
      <c r="J782" s="113">
        <f t="shared" si="72"/>
        <v>50</v>
      </c>
      <c r="M782" s="23">
        <f t="shared" si="75"/>
        <v>50</v>
      </c>
    </row>
    <row r="783" spans="1:13" outlineLevel="7" x14ac:dyDescent="0.25">
      <c r="A783" s="83" t="s">
        <v>44</v>
      </c>
      <c r="B783" s="44" t="s">
        <v>443</v>
      </c>
      <c r="C783" s="44" t="s">
        <v>77</v>
      </c>
      <c r="D783" s="44" t="s">
        <v>449</v>
      </c>
      <c r="E783" s="44" t="s">
        <v>45</v>
      </c>
      <c r="F783" s="112">
        <v>411</v>
      </c>
      <c r="G783" s="31"/>
      <c r="H783" s="113">
        <f t="shared" si="71"/>
        <v>411</v>
      </c>
      <c r="I783" s="31"/>
      <c r="J783" s="113">
        <f t="shared" si="72"/>
        <v>411</v>
      </c>
      <c r="M783" s="23">
        <f t="shared" si="75"/>
        <v>411</v>
      </c>
    </row>
    <row r="784" spans="1:13" outlineLevel="7" x14ac:dyDescent="0.25">
      <c r="A784" s="83" t="s">
        <v>52</v>
      </c>
      <c r="B784" s="44" t="s">
        <v>443</v>
      </c>
      <c r="C784" s="44" t="s">
        <v>77</v>
      </c>
      <c r="D784" s="44" t="s">
        <v>449</v>
      </c>
      <c r="E784" s="44" t="s">
        <v>53</v>
      </c>
      <c r="F784" s="112">
        <v>3</v>
      </c>
      <c r="G784" s="31"/>
      <c r="H784" s="113">
        <f t="shared" si="71"/>
        <v>3</v>
      </c>
      <c r="I784" s="31"/>
      <c r="J784" s="113">
        <f t="shared" si="72"/>
        <v>3</v>
      </c>
      <c r="M784" s="23">
        <f t="shared" si="75"/>
        <v>3</v>
      </c>
    </row>
    <row r="785" spans="1:13" outlineLevel="1" x14ac:dyDescent="0.25">
      <c r="A785" s="82" t="s">
        <v>139</v>
      </c>
      <c r="B785" s="43" t="s">
        <v>443</v>
      </c>
      <c r="C785" s="43" t="s">
        <v>140</v>
      </c>
      <c r="D785" s="43"/>
      <c r="E785" s="43"/>
      <c r="F785" s="112">
        <v>699.88530000000003</v>
      </c>
      <c r="G785" s="26">
        <f>G786</f>
        <v>197.5</v>
      </c>
      <c r="H785" s="113">
        <f t="shared" si="71"/>
        <v>897.38530000000003</v>
      </c>
      <c r="I785" s="26">
        <f>I786</f>
        <v>0</v>
      </c>
      <c r="J785" s="113">
        <f t="shared" si="72"/>
        <v>897.38530000000003</v>
      </c>
      <c r="L785" s="1"/>
      <c r="M785" s="1"/>
    </row>
    <row r="786" spans="1:13" outlineLevel="2" x14ac:dyDescent="0.25">
      <c r="A786" s="82" t="s">
        <v>157</v>
      </c>
      <c r="B786" s="43" t="s">
        <v>443</v>
      </c>
      <c r="C786" s="43" t="s">
        <v>158</v>
      </c>
      <c r="D786" s="43"/>
      <c r="E786" s="43"/>
      <c r="F786" s="112">
        <v>699.88530000000003</v>
      </c>
      <c r="G786" s="26">
        <f>G787</f>
        <v>197.5</v>
      </c>
      <c r="H786" s="113">
        <f t="shared" si="71"/>
        <v>897.38530000000003</v>
      </c>
      <c r="I786" s="26">
        <f>I787</f>
        <v>0</v>
      </c>
      <c r="J786" s="113">
        <f t="shared" si="72"/>
        <v>897.38530000000003</v>
      </c>
      <c r="L786" s="1"/>
      <c r="M786" s="1"/>
    </row>
    <row r="787" spans="1:13" ht="25.5" outlineLevel="3" x14ac:dyDescent="0.25">
      <c r="A787" s="82" t="s">
        <v>444</v>
      </c>
      <c r="B787" s="43" t="s">
        <v>443</v>
      </c>
      <c r="C787" s="43" t="s">
        <v>158</v>
      </c>
      <c r="D787" s="43" t="s">
        <v>445</v>
      </c>
      <c r="E787" s="43"/>
      <c r="F787" s="112">
        <v>699.88530000000003</v>
      </c>
      <c r="G787" s="26">
        <f>G788</f>
        <v>197.5</v>
      </c>
      <c r="H787" s="113">
        <f t="shared" si="71"/>
        <v>897.38530000000003</v>
      </c>
      <c r="I787" s="26">
        <f>I788</f>
        <v>0</v>
      </c>
      <c r="J787" s="113">
        <f t="shared" si="72"/>
        <v>897.38530000000003</v>
      </c>
      <c r="L787" s="1"/>
      <c r="M787" s="1"/>
    </row>
    <row r="788" spans="1:13" ht="25.5" outlineLevel="3" x14ac:dyDescent="0.25">
      <c r="A788" s="29" t="s">
        <v>768</v>
      </c>
      <c r="B788" s="45" t="s">
        <v>443</v>
      </c>
      <c r="C788" s="43" t="s">
        <v>158</v>
      </c>
      <c r="D788" s="59" t="s">
        <v>769</v>
      </c>
      <c r="E788" s="43"/>
      <c r="F788" s="112">
        <v>699.9</v>
      </c>
      <c r="G788" s="26">
        <f>G789</f>
        <v>197.5</v>
      </c>
      <c r="H788" s="113">
        <f t="shared" si="71"/>
        <v>897.4</v>
      </c>
      <c r="I788" s="26">
        <f>I789</f>
        <v>0</v>
      </c>
      <c r="J788" s="113">
        <f t="shared" si="72"/>
        <v>897.4</v>
      </c>
      <c r="L788" s="1"/>
      <c r="M788" s="1"/>
    </row>
    <row r="789" spans="1:13" ht="25.5" outlineLevel="6" x14ac:dyDescent="0.25">
      <c r="A789" s="82" t="s">
        <v>450</v>
      </c>
      <c r="B789" s="43" t="s">
        <v>443</v>
      </c>
      <c r="C789" s="43" t="s">
        <v>158</v>
      </c>
      <c r="D789" s="43" t="s">
        <v>451</v>
      </c>
      <c r="E789" s="43"/>
      <c r="F789" s="112">
        <v>699.88530000000003</v>
      </c>
      <c r="G789" s="26">
        <f>G790+G791</f>
        <v>197.5</v>
      </c>
      <c r="H789" s="113">
        <f t="shared" si="71"/>
        <v>897.38530000000003</v>
      </c>
      <c r="I789" s="26">
        <f>I790+I791</f>
        <v>0</v>
      </c>
      <c r="J789" s="113">
        <f t="shared" si="72"/>
        <v>897.38530000000003</v>
      </c>
      <c r="L789" s="1"/>
      <c r="M789" s="1"/>
    </row>
    <row r="790" spans="1:13" ht="51" outlineLevel="7" x14ac:dyDescent="0.25">
      <c r="A790" s="83" t="s">
        <v>638</v>
      </c>
      <c r="B790" s="44" t="s">
        <v>443</v>
      </c>
      <c r="C790" s="44" t="s">
        <v>158</v>
      </c>
      <c r="D790" s="44" t="s">
        <v>451</v>
      </c>
      <c r="E790" s="44">
        <v>245</v>
      </c>
      <c r="F790" s="112">
        <v>699.88530000000003</v>
      </c>
      <c r="G790" s="28">
        <v>187.6</v>
      </c>
      <c r="H790" s="113">
        <f t="shared" si="71"/>
        <v>887.48530000000005</v>
      </c>
      <c r="I790" s="31"/>
      <c r="J790" s="113">
        <f t="shared" si="72"/>
        <v>887.48530000000005</v>
      </c>
      <c r="M790" s="23">
        <f t="shared" ref="M790:M791" si="76">J790+L790</f>
        <v>887.48530000000005</v>
      </c>
    </row>
    <row r="791" spans="1:13" ht="51" outlineLevel="7" x14ac:dyDescent="0.25">
      <c r="A791" s="83" t="s">
        <v>638</v>
      </c>
      <c r="B791" s="44" t="s">
        <v>443</v>
      </c>
      <c r="C791" s="44" t="s">
        <v>158</v>
      </c>
      <c r="D791" s="44" t="s">
        <v>451</v>
      </c>
      <c r="E791" s="44">
        <v>245</v>
      </c>
      <c r="F791" s="112"/>
      <c r="G791" s="115">
        <v>9.9</v>
      </c>
      <c r="H791" s="113">
        <f t="shared" si="71"/>
        <v>9.9</v>
      </c>
      <c r="I791" s="31"/>
      <c r="J791" s="113">
        <f t="shared" si="72"/>
        <v>9.9</v>
      </c>
      <c r="M791" s="23">
        <f t="shared" si="76"/>
        <v>9.9</v>
      </c>
    </row>
    <row r="792" spans="1:13" ht="51" x14ac:dyDescent="0.25">
      <c r="A792" s="81" t="s">
        <v>452</v>
      </c>
      <c r="B792" s="42" t="s">
        <v>453</v>
      </c>
      <c r="C792" s="42"/>
      <c r="D792" s="42"/>
      <c r="E792" s="42"/>
      <c r="F792" s="15">
        <v>298572.71233000001</v>
      </c>
      <c r="G792" s="111">
        <f>G793+G824+G933</f>
        <v>-3873.5</v>
      </c>
      <c r="H792" s="111">
        <f>F792+G792</f>
        <v>294699.21233000001</v>
      </c>
      <c r="I792" s="111">
        <f>I793+I824+I933</f>
        <v>5345</v>
      </c>
      <c r="J792" s="111">
        <f>H792+I792</f>
        <v>300044.21233000001</v>
      </c>
      <c r="L792" s="1"/>
      <c r="M792" s="1"/>
    </row>
    <row r="793" spans="1:13" outlineLevel="1" x14ac:dyDescent="0.25">
      <c r="A793" s="82" t="s">
        <v>224</v>
      </c>
      <c r="B793" s="43" t="s">
        <v>453</v>
      </c>
      <c r="C793" s="43" t="s">
        <v>225</v>
      </c>
      <c r="D793" s="43"/>
      <c r="E793" s="43"/>
      <c r="F793" s="112">
        <v>47918.94</v>
      </c>
      <c r="G793" s="26">
        <f>G794+G812</f>
        <v>4121.2</v>
      </c>
      <c r="H793" s="113">
        <f t="shared" ref="H793:H878" si="77">F793+G793</f>
        <v>52040.14</v>
      </c>
      <c r="I793" s="26">
        <f>I794+I812</f>
        <v>100</v>
      </c>
      <c r="J793" s="113">
        <f t="shared" ref="J793:J878" si="78">H793+I793</f>
        <v>52140.14</v>
      </c>
      <c r="L793" s="1"/>
      <c r="M793" s="1"/>
    </row>
    <row r="794" spans="1:13" outlineLevel="2" x14ac:dyDescent="0.25">
      <c r="A794" s="82" t="s">
        <v>391</v>
      </c>
      <c r="B794" s="43" t="s">
        <v>453</v>
      </c>
      <c r="C794" s="43" t="s">
        <v>392</v>
      </c>
      <c r="D794" s="43"/>
      <c r="E794" s="43"/>
      <c r="F794" s="112">
        <v>31808.84</v>
      </c>
      <c r="G794" s="26">
        <f>G795+G804</f>
        <v>3939.4</v>
      </c>
      <c r="H794" s="113">
        <f t="shared" si="77"/>
        <v>35748.239999999998</v>
      </c>
      <c r="I794" s="26">
        <f>I795+I804</f>
        <v>100</v>
      </c>
      <c r="J794" s="113">
        <f t="shared" si="78"/>
        <v>35848.239999999998</v>
      </c>
      <c r="L794" s="1"/>
      <c r="M794" s="1"/>
    </row>
    <row r="795" spans="1:13" outlineLevel="3" x14ac:dyDescent="0.25">
      <c r="A795" s="82" t="s">
        <v>322</v>
      </c>
      <c r="B795" s="43" t="s">
        <v>453</v>
      </c>
      <c r="C795" s="43" t="s">
        <v>392</v>
      </c>
      <c r="D795" s="43" t="s">
        <v>323</v>
      </c>
      <c r="E795" s="43"/>
      <c r="F795" s="112">
        <v>31808.84</v>
      </c>
      <c r="G795" s="26">
        <f>G796+G800</f>
        <v>0</v>
      </c>
      <c r="H795" s="113">
        <f t="shared" si="77"/>
        <v>31808.84</v>
      </c>
      <c r="I795" s="26">
        <f>I796+I800</f>
        <v>-1</v>
      </c>
      <c r="J795" s="113">
        <f t="shared" si="78"/>
        <v>31807.84</v>
      </c>
      <c r="L795" s="1"/>
      <c r="M795" s="1"/>
    </row>
    <row r="796" spans="1:13" ht="25.5" outlineLevel="4" x14ac:dyDescent="0.25">
      <c r="A796" s="82" t="s">
        <v>393</v>
      </c>
      <c r="B796" s="43" t="s">
        <v>453</v>
      </c>
      <c r="C796" s="43" t="s">
        <v>392</v>
      </c>
      <c r="D796" s="43" t="s">
        <v>394</v>
      </c>
      <c r="E796" s="43"/>
      <c r="F796" s="112">
        <v>31338.84</v>
      </c>
      <c r="G796" s="26">
        <f>G797</f>
        <v>0</v>
      </c>
      <c r="H796" s="113">
        <f t="shared" si="77"/>
        <v>31338.84</v>
      </c>
      <c r="I796" s="26">
        <f>I797</f>
        <v>-1</v>
      </c>
      <c r="J796" s="113">
        <f t="shared" si="78"/>
        <v>31337.84</v>
      </c>
      <c r="L796" s="1"/>
      <c r="M796" s="1"/>
    </row>
    <row r="797" spans="1:13" outlineLevel="4" x14ac:dyDescent="0.25">
      <c r="A797" s="29" t="s">
        <v>758</v>
      </c>
      <c r="B797" s="45" t="s">
        <v>453</v>
      </c>
      <c r="C797" s="43" t="s">
        <v>392</v>
      </c>
      <c r="D797" s="59" t="s">
        <v>759</v>
      </c>
      <c r="E797" s="43"/>
      <c r="F797" s="112">
        <v>31338.84</v>
      </c>
      <c r="G797" s="26">
        <f>G798</f>
        <v>0</v>
      </c>
      <c r="H797" s="113">
        <f t="shared" si="77"/>
        <v>31338.84</v>
      </c>
      <c r="I797" s="26">
        <f>I798</f>
        <v>-1</v>
      </c>
      <c r="J797" s="113">
        <f t="shared" si="78"/>
        <v>31337.84</v>
      </c>
      <c r="L797" s="1"/>
      <c r="M797" s="1"/>
    </row>
    <row r="798" spans="1:13" ht="38.25" outlineLevel="6" x14ac:dyDescent="0.25">
      <c r="A798" s="82" t="s">
        <v>129</v>
      </c>
      <c r="B798" s="43" t="s">
        <v>453</v>
      </c>
      <c r="C798" s="43" t="s">
        <v>392</v>
      </c>
      <c r="D798" s="43" t="s">
        <v>406</v>
      </c>
      <c r="E798" s="43"/>
      <c r="F798" s="112">
        <v>31338.84</v>
      </c>
      <c r="G798" s="26">
        <f>G799</f>
        <v>0</v>
      </c>
      <c r="H798" s="113">
        <f t="shared" si="77"/>
        <v>31338.84</v>
      </c>
      <c r="I798" s="26">
        <f>I799</f>
        <v>-1</v>
      </c>
      <c r="J798" s="113">
        <f t="shared" si="78"/>
        <v>31337.84</v>
      </c>
      <c r="L798" s="1"/>
      <c r="M798" s="1"/>
    </row>
    <row r="799" spans="1:13" ht="51" outlineLevel="7" x14ac:dyDescent="0.25">
      <c r="A799" s="83" t="s">
        <v>347</v>
      </c>
      <c r="B799" s="44" t="s">
        <v>453</v>
      </c>
      <c r="C799" s="44" t="s">
        <v>392</v>
      </c>
      <c r="D799" s="44" t="s">
        <v>406</v>
      </c>
      <c r="E799" s="44" t="s">
        <v>348</v>
      </c>
      <c r="F799" s="112">
        <v>31338.84</v>
      </c>
      <c r="G799" s="31"/>
      <c r="H799" s="113">
        <f t="shared" si="77"/>
        <v>31338.84</v>
      </c>
      <c r="I799" s="115">
        <v>-1</v>
      </c>
      <c r="J799" s="113">
        <f t="shared" si="78"/>
        <v>31337.84</v>
      </c>
      <c r="M799" s="23">
        <f>J799+L799</f>
        <v>31337.84</v>
      </c>
    </row>
    <row r="800" spans="1:13" ht="25.5" outlineLevel="4" x14ac:dyDescent="0.25">
      <c r="A800" s="82" t="s">
        <v>356</v>
      </c>
      <c r="B800" s="43" t="s">
        <v>453</v>
      </c>
      <c r="C800" s="43" t="s">
        <v>392</v>
      </c>
      <c r="D800" s="43" t="s">
        <v>357</v>
      </c>
      <c r="E800" s="43"/>
      <c r="F800" s="112">
        <v>470</v>
      </c>
      <c r="G800" s="26">
        <f>G801</f>
        <v>0</v>
      </c>
      <c r="H800" s="113">
        <f t="shared" si="77"/>
        <v>470</v>
      </c>
      <c r="I800" s="26">
        <f>I801</f>
        <v>0</v>
      </c>
      <c r="J800" s="113">
        <f t="shared" si="78"/>
        <v>470</v>
      </c>
      <c r="L800" s="1"/>
      <c r="M800" s="1"/>
    </row>
    <row r="801" spans="1:13" outlineLevel="4" x14ac:dyDescent="0.25">
      <c r="A801" s="29" t="s">
        <v>750</v>
      </c>
      <c r="B801" s="45" t="s">
        <v>453</v>
      </c>
      <c r="C801" s="43" t="s">
        <v>392</v>
      </c>
      <c r="D801" s="59" t="s">
        <v>751</v>
      </c>
      <c r="E801" s="43"/>
      <c r="F801" s="112">
        <v>470</v>
      </c>
      <c r="G801" s="26">
        <f>G802</f>
        <v>0</v>
      </c>
      <c r="H801" s="113">
        <f t="shared" si="77"/>
        <v>470</v>
      </c>
      <c r="I801" s="26">
        <f>I802</f>
        <v>0</v>
      </c>
      <c r="J801" s="113">
        <f t="shared" si="78"/>
        <v>470</v>
      </c>
      <c r="L801" s="1"/>
      <c r="M801" s="1"/>
    </row>
    <row r="802" spans="1:13" ht="25.5" outlineLevel="6" x14ac:dyDescent="0.25">
      <c r="A802" s="82" t="s">
        <v>358</v>
      </c>
      <c r="B802" s="43" t="s">
        <v>453</v>
      </c>
      <c r="C802" s="43" t="s">
        <v>392</v>
      </c>
      <c r="D802" s="43" t="s">
        <v>359</v>
      </c>
      <c r="E802" s="43"/>
      <c r="F802" s="112">
        <v>470</v>
      </c>
      <c r="G802" s="26">
        <f>G803</f>
        <v>0</v>
      </c>
      <c r="H802" s="113">
        <f t="shared" si="77"/>
        <v>470</v>
      </c>
      <c r="I802" s="26">
        <f>I803</f>
        <v>0</v>
      </c>
      <c r="J802" s="113">
        <f t="shared" si="78"/>
        <v>470</v>
      </c>
      <c r="L802" s="1"/>
      <c r="M802" s="1"/>
    </row>
    <row r="803" spans="1:13" ht="38.25" outlineLevel="7" x14ac:dyDescent="0.25">
      <c r="A803" s="83" t="s">
        <v>270</v>
      </c>
      <c r="B803" s="44" t="s">
        <v>453</v>
      </c>
      <c r="C803" s="44" t="s">
        <v>392</v>
      </c>
      <c r="D803" s="44" t="s">
        <v>359</v>
      </c>
      <c r="E803" s="44" t="s">
        <v>271</v>
      </c>
      <c r="F803" s="112">
        <v>470</v>
      </c>
      <c r="G803" s="31"/>
      <c r="H803" s="113">
        <f t="shared" si="77"/>
        <v>470</v>
      </c>
      <c r="I803" s="31"/>
      <c r="J803" s="113">
        <f t="shared" si="78"/>
        <v>470</v>
      </c>
      <c r="M803" s="23">
        <f>J803+L803</f>
        <v>470</v>
      </c>
    </row>
    <row r="804" spans="1:13" ht="25.5" outlineLevel="7" x14ac:dyDescent="0.25">
      <c r="A804" s="82" t="s">
        <v>234</v>
      </c>
      <c r="B804" s="43" t="s">
        <v>453</v>
      </c>
      <c r="C804" s="43" t="s">
        <v>392</v>
      </c>
      <c r="D804" s="43" t="s">
        <v>235</v>
      </c>
      <c r="E804" s="44"/>
      <c r="F804" s="112">
        <v>0</v>
      </c>
      <c r="G804" s="26">
        <f>G805</f>
        <v>3939.4</v>
      </c>
      <c r="H804" s="113">
        <f t="shared" si="77"/>
        <v>3939.4</v>
      </c>
      <c r="I804" s="26">
        <f>I805</f>
        <v>101</v>
      </c>
      <c r="J804" s="113">
        <f t="shared" si="78"/>
        <v>4040.4</v>
      </c>
      <c r="L804" s="1"/>
      <c r="M804" s="1"/>
    </row>
    <row r="805" spans="1:13" outlineLevel="7" x14ac:dyDescent="0.25">
      <c r="A805" s="82" t="s">
        <v>540</v>
      </c>
      <c r="B805" s="43" t="s">
        <v>453</v>
      </c>
      <c r="C805" s="43" t="s">
        <v>392</v>
      </c>
      <c r="D805" s="43" t="s">
        <v>479</v>
      </c>
      <c r="E805" s="44"/>
      <c r="F805" s="112">
        <v>0</v>
      </c>
      <c r="G805" s="26">
        <f>G809</f>
        <v>3939.4</v>
      </c>
      <c r="H805" s="113">
        <f t="shared" si="77"/>
        <v>3939.4</v>
      </c>
      <c r="I805" s="26">
        <f>I809+I806</f>
        <v>101</v>
      </c>
      <c r="J805" s="113">
        <f t="shared" si="78"/>
        <v>4040.4</v>
      </c>
      <c r="L805" s="1"/>
      <c r="M805" s="1"/>
    </row>
    <row r="806" spans="1:13" outlineLevel="7" x14ac:dyDescent="0.25">
      <c r="A806" s="82" t="s">
        <v>794</v>
      </c>
      <c r="B806" s="43" t="s">
        <v>453</v>
      </c>
      <c r="C806" s="43" t="s">
        <v>392</v>
      </c>
      <c r="D806" s="43" t="s">
        <v>795</v>
      </c>
      <c r="E806" s="43"/>
      <c r="F806" s="112"/>
      <c r="G806" s="26"/>
      <c r="H806" s="113"/>
      <c r="I806" s="26">
        <f>I807+I808</f>
        <v>4040.4</v>
      </c>
      <c r="J806" s="113">
        <f t="shared" si="78"/>
        <v>4040.4</v>
      </c>
      <c r="L806" s="1"/>
      <c r="M806" s="1"/>
    </row>
    <row r="807" spans="1:13" ht="25.5" outlineLevel="7" x14ac:dyDescent="0.25">
      <c r="A807" s="83" t="s">
        <v>361</v>
      </c>
      <c r="B807" s="44" t="s">
        <v>453</v>
      </c>
      <c r="C807" s="44" t="s">
        <v>392</v>
      </c>
      <c r="D807" s="44" t="s">
        <v>795</v>
      </c>
      <c r="E807" s="44">
        <v>612</v>
      </c>
      <c r="F807" s="112"/>
      <c r="G807" s="26"/>
      <c r="H807" s="113"/>
      <c r="I807" s="139">
        <f>3900+100</f>
        <v>4000</v>
      </c>
      <c r="J807" s="113">
        <f t="shared" si="78"/>
        <v>4000</v>
      </c>
      <c r="M807" s="23">
        <f t="shared" ref="M807:M808" si="79">J807+L807</f>
        <v>4000</v>
      </c>
    </row>
    <row r="808" spans="1:13" ht="25.5" outlineLevel="7" x14ac:dyDescent="0.25">
      <c r="A808" s="83" t="s">
        <v>361</v>
      </c>
      <c r="B808" s="44" t="s">
        <v>453</v>
      </c>
      <c r="C808" s="44" t="s">
        <v>392</v>
      </c>
      <c r="D808" s="44" t="s">
        <v>795</v>
      </c>
      <c r="E808" s="44">
        <v>612</v>
      </c>
      <c r="F808" s="112"/>
      <c r="G808" s="26"/>
      <c r="H808" s="113"/>
      <c r="I808" s="140">
        <f>39.4+1</f>
        <v>40.4</v>
      </c>
      <c r="J808" s="113">
        <f t="shared" si="78"/>
        <v>40.4</v>
      </c>
      <c r="M808" s="23">
        <f t="shared" si="79"/>
        <v>40.4</v>
      </c>
    </row>
    <row r="809" spans="1:13" ht="63.75" outlineLevel="7" x14ac:dyDescent="0.25">
      <c r="A809" s="82" t="s">
        <v>625</v>
      </c>
      <c r="B809" s="43" t="s">
        <v>453</v>
      </c>
      <c r="C809" s="43" t="s">
        <v>392</v>
      </c>
      <c r="D809" s="43" t="s">
        <v>617</v>
      </c>
      <c r="E809" s="43"/>
      <c r="F809" s="112">
        <v>0</v>
      </c>
      <c r="G809" s="26">
        <f>G810+G811</f>
        <v>3939.4</v>
      </c>
      <c r="H809" s="113">
        <f t="shared" si="77"/>
        <v>3939.4</v>
      </c>
      <c r="I809" s="26">
        <f>I810+I811</f>
        <v>-3939.4</v>
      </c>
      <c r="J809" s="113">
        <f t="shared" si="78"/>
        <v>0</v>
      </c>
      <c r="L809" s="1"/>
      <c r="M809" s="1"/>
    </row>
    <row r="810" spans="1:13" ht="25.5" outlineLevel="7" x14ac:dyDescent="0.25">
      <c r="A810" s="83" t="s">
        <v>361</v>
      </c>
      <c r="B810" s="44" t="s">
        <v>453</v>
      </c>
      <c r="C810" s="44" t="s">
        <v>392</v>
      </c>
      <c r="D810" s="44" t="s">
        <v>617</v>
      </c>
      <c r="E810" s="44">
        <v>612</v>
      </c>
      <c r="F810" s="112"/>
      <c r="G810" s="28">
        <v>3900</v>
      </c>
      <c r="H810" s="113">
        <f t="shared" si="77"/>
        <v>3900</v>
      </c>
      <c r="I810" s="28">
        <v>-3900</v>
      </c>
      <c r="J810" s="113">
        <f t="shared" si="78"/>
        <v>0</v>
      </c>
      <c r="M810" s="23">
        <f t="shared" ref="M810:M811" si="80">J810+L810</f>
        <v>0</v>
      </c>
    </row>
    <row r="811" spans="1:13" ht="25.5" outlineLevel="7" x14ac:dyDescent="0.25">
      <c r="A811" s="83" t="s">
        <v>361</v>
      </c>
      <c r="B811" s="44" t="s">
        <v>453</v>
      </c>
      <c r="C811" s="44" t="s">
        <v>392</v>
      </c>
      <c r="D811" s="44" t="s">
        <v>617</v>
      </c>
      <c r="E811" s="44">
        <v>612</v>
      </c>
      <c r="F811" s="112"/>
      <c r="G811" s="115">
        <v>39.4</v>
      </c>
      <c r="H811" s="113">
        <f t="shared" si="77"/>
        <v>39.4</v>
      </c>
      <c r="I811" s="115">
        <v>-39.4</v>
      </c>
      <c r="J811" s="113">
        <f t="shared" si="78"/>
        <v>0</v>
      </c>
      <c r="M811" s="23">
        <f t="shared" si="80"/>
        <v>0</v>
      </c>
    </row>
    <row r="812" spans="1:13" outlineLevel="2" x14ac:dyDescent="0.25">
      <c r="A812" s="82" t="s">
        <v>454</v>
      </c>
      <c r="B812" s="43" t="s">
        <v>453</v>
      </c>
      <c r="C812" s="43" t="s">
        <v>455</v>
      </c>
      <c r="D812" s="43"/>
      <c r="E812" s="43"/>
      <c r="F812" s="112">
        <v>16110.1</v>
      </c>
      <c r="G812" s="26">
        <f>G813</f>
        <v>181.8</v>
      </c>
      <c r="H812" s="113">
        <f t="shared" si="77"/>
        <v>16291.9</v>
      </c>
      <c r="I812" s="26">
        <f>I813</f>
        <v>0</v>
      </c>
      <c r="J812" s="113">
        <f t="shared" si="78"/>
        <v>16291.9</v>
      </c>
      <c r="L812" s="1"/>
      <c r="M812" s="1"/>
    </row>
    <row r="813" spans="1:13" ht="25.5" outlineLevel="3" x14ac:dyDescent="0.25">
      <c r="A813" s="82" t="s">
        <v>456</v>
      </c>
      <c r="B813" s="43" t="s">
        <v>453</v>
      </c>
      <c r="C813" s="43" t="s">
        <v>455</v>
      </c>
      <c r="D813" s="43" t="s">
        <v>457</v>
      </c>
      <c r="E813" s="43"/>
      <c r="F813" s="112">
        <v>16110.1</v>
      </c>
      <c r="G813" s="26">
        <f>G814+G818+G821</f>
        <v>181.8</v>
      </c>
      <c r="H813" s="113">
        <f t="shared" si="77"/>
        <v>16291.9</v>
      </c>
      <c r="I813" s="26">
        <f>I814+I818+I821</f>
        <v>0</v>
      </c>
      <c r="J813" s="113">
        <f t="shared" si="78"/>
        <v>16291.9</v>
      </c>
      <c r="L813" s="1"/>
      <c r="M813" s="1"/>
    </row>
    <row r="814" spans="1:13" ht="38.25" outlineLevel="3" x14ac:dyDescent="0.25">
      <c r="A814" s="29" t="s">
        <v>772</v>
      </c>
      <c r="B814" s="45" t="s">
        <v>453</v>
      </c>
      <c r="C814" s="43" t="s">
        <v>455</v>
      </c>
      <c r="D814" s="59" t="s">
        <v>773</v>
      </c>
      <c r="E814" s="43"/>
      <c r="F814" s="112">
        <v>15538</v>
      </c>
      <c r="G814" s="26">
        <f>G815</f>
        <v>0</v>
      </c>
      <c r="H814" s="113">
        <f t="shared" si="77"/>
        <v>15538</v>
      </c>
      <c r="I814" s="26">
        <f>I815</f>
        <v>0</v>
      </c>
      <c r="J814" s="113">
        <f t="shared" si="78"/>
        <v>15538</v>
      </c>
      <c r="L814" s="1"/>
      <c r="M814" s="1"/>
    </row>
    <row r="815" spans="1:13" ht="38.25" outlineLevel="6" x14ac:dyDescent="0.25">
      <c r="A815" s="82" t="s">
        <v>129</v>
      </c>
      <c r="B815" s="43" t="s">
        <v>453</v>
      </c>
      <c r="C815" s="43" t="s">
        <v>455</v>
      </c>
      <c r="D815" s="43" t="s">
        <v>458</v>
      </c>
      <c r="E815" s="43"/>
      <c r="F815" s="112">
        <v>15538</v>
      </c>
      <c r="G815" s="26">
        <f>G816+G817</f>
        <v>0</v>
      </c>
      <c r="H815" s="113">
        <f t="shared" si="77"/>
        <v>15538</v>
      </c>
      <c r="I815" s="26">
        <f>I816+I817</f>
        <v>0</v>
      </c>
      <c r="J815" s="113">
        <f t="shared" si="78"/>
        <v>15538</v>
      </c>
      <c r="L815" s="1"/>
      <c r="M815" s="1"/>
    </row>
    <row r="816" spans="1:13" ht="51" outlineLevel="7" x14ac:dyDescent="0.25">
      <c r="A816" s="83" t="s">
        <v>347</v>
      </c>
      <c r="B816" s="44" t="s">
        <v>453</v>
      </c>
      <c r="C816" s="44" t="s">
        <v>455</v>
      </c>
      <c r="D816" s="44" t="s">
        <v>458</v>
      </c>
      <c r="E816" s="44" t="s">
        <v>348</v>
      </c>
      <c r="F816" s="112">
        <v>15238</v>
      </c>
      <c r="G816" s="31"/>
      <c r="H816" s="113">
        <f t="shared" si="77"/>
        <v>15238</v>
      </c>
      <c r="I816" s="31"/>
      <c r="J816" s="113">
        <f t="shared" si="78"/>
        <v>15238</v>
      </c>
      <c r="M816" s="23">
        <f t="shared" ref="M816:M817" si="81">J816+L816</f>
        <v>15238</v>
      </c>
    </row>
    <row r="817" spans="1:13" ht="25.5" outlineLevel="7" x14ac:dyDescent="0.25">
      <c r="A817" s="83" t="s">
        <v>361</v>
      </c>
      <c r="B817" s="44" t="s">
        <v>453</v>
      </c>
      <c r="C817" s="44" t="s">
        <v>455</v>
      </c>
      <c r="D817" s="44" t="s">
        <v>458</v>
      </c>
      <c r="E817" s="44" t="s">
        <v>362</v>
      </c>
      <c r="F817" s="112">
        <v>300</v>
      </c>
      <c r="G817" s="31"/>
      <c r="H817" s="113">
        <f t="shared" si="77"/>
        <v>300</v>
      </c>
      <c r="I817" s="31"/>
      <c r="J817" s="113">
        <f t="shared" si="78"/>
        <v>300</v>
      </c>
      <c r="M817" s="23">
        <f t="shared" si="81"/>
        <v>300</v>
      </c>
    </row>
    <row r="818" spans="1:13" ht="38.25" outlineLevel="7" x14ac:dyDescent="0.25">
      <c r="A818" s="29" t="s">
        <v>774</v>
      </c>
      <c r="B818" s="45" t="s">
        <v>453</v>
      </c>
      <c r="C818" s="43" t="s">
        <v>455</v>
      </c>
      <c r="D818" s="59" t="s">
        <v>775</v>
      </c>
      <c r="E818" s="44"/>
      <c r="F818" s="112">
        <v>572.1</v>
      </c>
      <c r="G818" s="26">
        <f>G819</f>
        <v>0</v>
      </c>
      <c r="H818" s="113">
        <f t="shared" si="77"/>
        <v>572.1</v>
      </c>
      <c r="I818" s="26">
        <f>I819</f>
        <v>0</v>
      </c>
      <c r="J818" s="113">
        <f t="shared" si="78"/>
        <v>572.1</v>
      </c>
      <c r="L818" s="1"/>
      <c r="M818" s="1"/>
    </row>
    <row r="819" spans="1:13" ht="38.25" outlineLevel="6" x14ac:dyDescent="0.25">
      <c r="A819" s="82" t="s">
        <v>459</v>
      </c>
      <c r="B819" s="43" t="s">
        <v>453</v>
      </c>
      <c r="C819" s="43" t="s">
        <v>455</v>
      </c>
      <c r="D819" s="43" t="s">
        <v>460</v>
      </c>
      <c r="E819" s="43"/>
      <c r="F819" s="112">
        <v>572.1</v>
      </c>
      <c r="G819" s="26">
        <f>G820</f>
        <v>0</v>
      </c>
      <c r="H819" s="113">
        <f t="shared" si="77"/>
        <v>572.1</v>
      </c>
      <c r="I819" s="26">
        <f>I820</f>
        <v>0</v>
      </c>
      <c r="J819" s="113">
        <f t="shared" si="78"/>
        <v>572.1</v>
      </c>
      <c r="L819" s="1"/>
      <c r="M819" s="1"/>
    </row>
    <row r="820" spans="1:13" ht="25.5" outlineLevel="7" x14ac:dyDescent="0.25">
      <c r="A820" s="83" t="s">
        <v>361</v>
      </c>
      <c r="B820" s="44" t="s">
        <v>453</v>
      </c>
      <c r="C820" s="44" t="s">
        <v>455</v>
      </c>
      <c r="D820" s="44" t="s">
        <v>460</v>
      </c>
      <c r="E820" s="44" t="s">
        <v>362</v>
      </c>
      <c r="F820" s="112">
        <v>572.1</v>
      </c>
      <c r="G820" s="31"/>
      <c r="H820" s="113">
        <f t="shared" si="77"/>
        <v>572.1</v>
      </c>
      <c r="I820" s="31"/>
      <c r="J820" s="113">
        <f t="shared" si="78"/>
        <v>572.1</v>
      </c>
      <c r="M820" s="23">
        <f>J820+L820</f>
        <v>572.1</v>
      </c>
    </row>
    <row r="821" spans="1:13" s="27" customFormat="1" ht="63.75" outlineLevel="7" x14ac:dyDescent="0.25">
      <c r="A821" s="82" t="s">
        <v>621</v>
      </c>
      <c r="B821" s="43" t="s">
        <v>453</v>
      </c>
      <c r="C821" s="43" t="s">
        <v>455</v>
      </c>
      <c r="D821" s="43" t="s">
        <v>619</v>
      </c>
      <c r="E821" s="43"/>
      <c r="F821" s="112">
        <v>0</v>
      </c>
      <c r="G821" s="26">
        <f>G822+G823</f>
        <v>181.8</v>
      </c>
      <c r="H821" s="113">
        <f t="shared" si="77"/>
        <v>181.8</v>
      </c>
      <c r="I821" s="26">
        <f>I822+I823</f>
        <v>0</v>
      </c>
      <c r="J821" s="113">
        <f t="shared" si="78"/>
        <v>181.8</v>
      </c>
      <c r="K821" s="32"/>
    </row>
    <row r="822" spans="1:13" ht="25.5" outlineLevel="7" x14ac:dyDescent="0.25">
      <c r="A822" s="83" t="s">
        <v>361</v>
      </c>
      <c r="B822" s="44" t="s">
        <v>453</v>
      </c>
      <c r="C822" s="44" t="s">
        <v>455</v>
      </c>
      <c r="D822" s="44" t="s">
        <v>619</v>
      </c>
      <c r="E822" s="44">
        <v>612</v>
      </c>
      <c r="F822" s="112"/>
      <c r="G822" s="28">
        <v>180</v>
      </c>
      <c r="H822" s="113">
        <f t="shared" si="77"/>
        <v>180</v>
      </c>
      <c r="I822" s="31"/>
      <c r="J822" s="113">
        <f t="shared" si="78"/>
        <v>180</v>
      </c>
      <c r="M822" s="23">
        <f t="shared" ref="M822:M823" si="82">J822+L822</f>
        <v>180</v>
      </c>
    </row>
    <row r="823" spans="1:13" ht="25.5" outlineLevel="7" x14ac:dyDescent="0.25">
      <c r="A823" s="83" t="s">
        <v>361</v>
      </c>
      <c r="B823" s="44" t="s">
        <v>453</v>
      </c>
      <c r="C823" s="44" t="s">
        <v>455</v>
      </c>
      <c r="D823" s="44" t="s">
        <v>619</v>
      </c>
      <c r="E823" s="44">
        <v>612</v>
      </c>
      <c r="F823" s="112"/>
      <c r="G823" s="115">
        <v>1.8</v>
      </c>
      <c r="H823" s="113">
        <f t="shared" si="77"/>
        <v>1.8</v>
      </c>
      <c r="I823" s="31"/>
      <c r="J823" s="113">
        <f t="shared" si="78"/>
        <v>1.8</v>
      </c>
      <c r="M823" s="23">
        <f t="shared" si="82"/>
        <v>1.8</v>
      </c>
    </row>
    <row r="824" spans="1:13" outlineLevel="1" x14ac:dyDescent="0.25">
      <c r="A824" s="82" t="s">
        <v>230</v>
      </c>
      <c r="B824" s="43" t="s">
        <v>453</v>
      </c>
      <c r="C824" s="43" t="s">
        <v>231</v>
      </c>
      <c r="D824" s="43"/>
      <c r="E824" s="43"/>
      <c r="F824" s="112">
        <v>208807.07233</v>
      </c>
      <c r="G824" s="26">
        <f>G825+G870</f>
        <v>-7994.7</v>
      </c>
      <c r="H824" s="113">
        <f t="shared" si="77"/>
        <v>200812.37232999998</v>
      </c>
      <c r="I824" s="26">
        <f>I825+I870</f>
        <v>3745</v>
      </c>
      <c r="J824" s="113">
        <f t="shared" si="78"/>
        <v>204557.37232999998</v>
      </c>
      <c r="L824" s="1"/>
      <c r="M824" s="1"/>
    </row>
    <row r="825" spans="1:13" outlineLevel="2" x14ac:dyDescent="0.25">
      <c r="A825" s="82" t="s">
        <v>232</v>
      </c>
      <c r="B825" s="43" t="s">
        <v>453</v>
      </c>
      <c r="C825" s="43" t="s">
        <v>233</v>
      </c>
      <c r="D825" s="43"/>
      <c r="E825" s="43"/>
      <c r="F825" s="112">
        <v>191506.13810000001</v>
      </c>
      <c r="G825" s="26">
        <f>G826</f>
        <v>-8411</v>
      </c>
      <c r="H825" s="113">
        <f t="shared" si="77"/>
        <v>183095.13810000001</v>
      </c>
      <c r="I825" s="26">
        <f>I826</f>
        <v>3745</v>
      </c>
      <c r="J825" s="113">
        <f t="shared" si="78"/>
        <v>186840.13810000001</v>
      </c>
      <c r="L825" s="1"/>
      <c r="M825" s="1"/>
    </row>
    <row r="826" spans="1:13" ht="25.5" outlineLevel="3" x14ac:dyDescent="0.25">
      <c r="A826" s="82" t="s">
        <v>234</v>
      </c>
      <c r="B826" s="43" t="s">
        <v>453</v>
      </c>
      <c r="C826" s="43" t="s">
        <v>233</v>
      </c>
      <c r="D826" s="43" t="s">
        <v>235</v>
      </c>
      <c r="E826" s="43"/>
      <c r="F826" s="112">
        <v>191506.13810000001</v>
      </c>
      <c r="G826" s="26">
        <f>G827+G834+G855+G864+G867</f>
        <v>-8411</v>
      </c>
      <c r="H826" s="113">
        <f t="shared" si="77"/>
        <v>183095.13810000001</v>
      </c>
      <c r="I826" s="26">
        <f>I827+I834+I855+I864+I867</f>
        <v>3745</v>
      </c>
      <c r="J826" s="113">
        <f t="shared" si="78"/>
        <v>186840.13810000001</v>
      </c>
      <c r="L826" s="1"/>
      <c r="M826" s="1"/>
    </row>
    <row r="827" spans="1:13" outlineLevel="3" x14ac:dyDescent="0.25">
      <c r="A827" s="29" t="s">
        <v>776</v>
      </c>
      <c r="B827" s="45" t="s">
        <v>453</v>
      </c>
      <c r="C827" s="43" t="s">
        <v>233</v>
      </c>
      <c r="D827" s="59" t="s">
        <v>777</v>
      </c>
      <c r="E827" s="43"/>
      <c r="F827" s="112">
        <v>30807.7</v>
      </c>
      <c r="G827" s="26">
        <f>G828+G831</f>
        <v>17.7</v>
      </c>
      <c r="H827" s="113">
        <f t="shared" si="77"/>
        <v>30825.4</v>
      </c>
      <c r="I827" s="26">
        <f>I828+I831</f>
        <v>0</v>
      </c>
      <c r="J827" s="113">
        <f t="shared" si="78"/>
        <v>30825.4</v>
      </c>
      <c r="L827" s="1"/>
      <c r="M827" s="1"/>
    </row>
    <row r="828" spans="1:13" ht="38.25" outlineLevel="6" x14ac:dyDescent="0.25">
      <c r="A828" s="82" t="s">
        <v>129</v>
      </c>
      <c r="B828" s="43" t="s">
        <v>453</v>
      </c>
      <c r="C828" s="43" t="s">
        <v>233</v>
      </c>
      <c r="D828" s="43" t="s">
        <v>461</v>
      </c>
      <c r="E828" s="43"/>
      <c r="F828" s="112">
        <v>30523.3</v>
      </c>
      <c r="G828" s="26">
        <f>G829+G830</f>
        <v>0</v>
      </c>
      <c r="H828" s="113">
        <f t="shared" si="77"/>
        <v>30523.3</v>
      </c>
      <c r="I828" s="26">
        <f>I829+I830</f>
        <v>0</v>
      </c>
      <c r="J828" s="113">
        <f t="shared" si="78"/>
        <v>30523.3</v>
      </c>
      <c r="L828" s="1"/>
      <c r="M828" s="1"/>
    </row>
    <row r="829" spans="1:13" ht="51" outlineLevel="7" x14ac:dyDescent="0.25">
      <c r="A829" s="83" t="s">
        <v>347</v>
      </c>
      <c r="B829" s="44" t="s">
        <v>453</v>
      </c>
      <c r="C829" s="44" t="s">
        <v>233</v>
      </c>
      <c r="D829" s="44" t="s">
        <v>461</v>
      </c>
      <c r="E829" s="44" t="s">
        <v>348</v>
      </c>
      <c r="F829" s="112">
        <v>30023.3</v>
      </c>
      <c r="G829" s="31"/>
      <c r="H829" s="113">
        <f t="shared" si="77"/>
        <v>30023.3</v>
      </c>
      <c r="I829" s="31"/>
      <c r="J829" s="113">
        <f t="shared" si="78"/>
        <v>30023.3</v>
      </c>
      <c r="M829" s="23">
        <f t="shared" ref="M829:M830" si="83">J829+L829</f>
        <v>30023.3</v>
      </c>
    </row>
    <row r="830" spans="1:13" ht="25.5" outlineLevel="7" x14ac:dyDescent="0.25">
      <c r="A830" s="83" t="s">
        <v>361</v>
      </c>
      <c r="B830" s="44" t="s">
        <v>453</v>
      </c>
      <c r="C830" s="44" t="s">
        <v>233</v>
      </c>
      <c r="D830" s="44" t="s">
        <v>461</v>
      </c>
      <c r="E830" s="44" t="s">
        <v>362</v>
      </c>
      <c r="F830" s="112">
        <v>500</v>
      </c>
      <c r="G830" s="31"/>
      <c r="H830" s="113">
        <f t="shared" si="77"/>
        <v>500</v>
      </c>
      <c r="I830" s="31"/>
      <c r="J830" s="113">
        <f t="shared" si="78"/>
        <v>500</v>
      </c>
      <c r="M830" s="23">
        <f t="shared" si="83"/>
        <v>500</v>
      </c>
    </row>
    <row r="831" spans="1:13" ht="51" outlineLevel="6" x14ac:dyDescent="0.25">
      <c r="A831" s="82" t="s">
        <v>462</v>
      </c>
      <c r="B831" s="43" t="s">
        <v>453</v>
      </c>
      <c r="C831" s="43" t="s">
        <v>233</v>
      </c>
      <c r="D831" s="43" t="s">
        <v>463</v>
      </c>
      <c r="E831" s="43"/>
      <c r="F831" s="112">
        <v>284.35316</v>
      </c>
      <c r="G831" s="26">
        <f>G832+G833</f>
        <v>17.7</v>
      </c>
      <c r="H831" s="113">
        <f t="shared" si="77"/>
        <v>302.05315999999999</v>
      </c>
      <c r="I831" s="26">
        <f>I832+I833</f>
        <v>0</v>
      </c>
      <c r="J831" s="113">
        <f t="shared" si="78"/>
        <v>302.05315999999999</v>
      </c>
      <c r="L831" s="1"/>
      <c r="M831" s="1"/>
    </row>
    <row r="832" spans="1:13" ht="25.5" outlineLevel="7" x14ac:dyDescent="0.25">
      <c r="A832" s="83" t="s">
        <v>361</v>
      </c>
      <c r="B832" s="44" t="s">
        <v>453</v>
      </c>
      <c r="C832" s="44" t="s">
        <v>233</v>
      </c>
      <c r="D832" s="44" t="s">
        <v>463</v>
      </c>
      <c r="E832" s="44" t="s">
        <v>362</v>
      </c>
      <c r="F832" s="112">
        <v>284.35316</v>
      </c>
      <c r="G832" s="28">
        <v>17.5</v>
      </c>
      <c r="H832" s="113">
        <f t="shared" si="77"/>
        <v>301.85316</v>
      </c>
      <c r="I832" s="31"/>
      <c r="J832" s="113">
        <f t="shared" si="78"/>
        <v>301.85316</v>
      </c>
      <c r="M832" s="23">
        <f t="shared" ref="M832:M833" si="84">J832+L832</f>
        <v>301.85316</v>
      </c>
    </row>
    <row r="833" spans="1:13" ht="25.5" outlineLevel="7" x14ac:dyDescent="0.25">
      <c r="A833" s="83" t="s">
        <v>361</v>
      </c>
      <c r="B833" s="44" t="s">
        <v>453</v>
      </c>
      <c r="C833" s="44" t="s">
        <v>233</v>
      </c>
      <c r="D833" s="44" t="s">
        <v>463</v>
      </c>
      <c r="E833" s="44" t="s">
        <v>362</v>
      </c>
      <c r="F833" s="112"/>
      <c r="G833" s="115">
        <v>0.2</v>
      </c>
      <c r="H833" s="113">
        <f t="shared" si="77"/>
        <v>0.2</v>
      </c>
      <c r="I833" s="31"/>
      <c r="J833" s="113">
        <f t="shared" si="78"/>
        <v>0.2</v>
      </c>
      <c r="M833" s="23">
        <f t="shared" si="84"/>
        <v>0.2</v>
      </c>
    </row>
    <row r="834" spans="1:13" outlineLevel="7" x14ac:dyDescent="0.25">
      <c r="A834" s="29" t="s">
        <v>778</v>
      </c>
      <c r="B834" s="45" t="s">
        <v>453</v>
      </c>
      <c r="C834" s="43" t="s">
        <v>233</v>
      </c>
      <c r="D834" s="59" t="s">
        <v>779</v>
      </c>
      <c r="E834" s="44"/>
      <c r="F834" s="112">
        <v>134230.1</v>
      </c>
      <c r="G834" s="26">
        <f>G835+G837+G839+G841+G843+G845+G847+G849+G852</f>
        <v>317.09999999999997</v>
      </c>
      <c r="H834" s="113">
        <f t="shared" si="77"/>
        <v>134547.20000000001</v>
      </c>
      <c r="I834" s="26">
        <f>I835+I837+I839+I841+I843+I845+I847+I849+I852</f>
        <v>-255</v>
      </c>
      <c r="J834" s="113">
        <f t="shared" si="78"/>
        <v>134292.20000000001</v>
      </c>
      <c r="M834" s="1"/>
    </row>
    <row r="835" spans="1:13" ht="38.25" outlineLevel="6" x14ac:dyDescent="0.25">
      <c r="A835" s="82" t="s">
        <v>364</v>
      </c>
      <c r="B835" s="43" t="s">
        <v>453</v>
      </c>
      <c r="C835" s="43" t="s">
        <v>233</v>
      </c>
      <c r="D835" s="43" t="s">
        <v>464</v>
      </c>
      <c r="E835" s="43"/>
      <c r="F835" s="112">
        <v>13820.6</v>
      </c>
      <c r="G835" s="26">
        <f>G836</f>
        <v>0</v>
      </c>
      <c r="H835" s="113">
        <f t="shared" si="77"/>
        <v>13820.6</v>
      </c>
      <c r="I835" s="26">
        <f>I836</f>
        <v>-340</v>
      </c>
      <c r="J835" s="113">
        <f t="shared" si="78"/>
        <v>13480.6</v>
      </c>
      <c r="L835" s="1"/>
      <c r="M835" s="1"/>
    </row>
    <row r="836" spans="1:13" ht="25.5" outlineLevel="7" x14ac:dyDescent="0.25">
      <c r="A836" s="83" t="s">
        <v>361</v>
      </c>
      <c r="B836" s="44" t="s">
        <v>453</v>
      </c>
      <c r="C836" s="44" t="s">
        <v>233</v>
      </c>
      <c r="D836" s="44" t="s">
        <v>464</v>
      </c>
      <c r="E836" s="44" t="s">
        <v>362</v>
      </c>
      <c r="F836" s="112">
        <v>13820.6</v>
      </c>
      <c r="G836" s="31"/>
      <c r="H836" s="113">
        <f t="shared" si="77"/>
        <v>13820.6</v>
      </c>
      <c r="I836" s="115">
        <v>-340</v>
      </c>
      <c r="J836" s="113">
        <f t="shared" si="78"/>
        <v>13480.6</v>
      </c>
      <c r="K836" s="32" t="s">
        <v>797</v>
      </c>
      <c r="M836" s="23">
        <f>J836+L836</f>
        <v>13480.6</v>
      </c>
    </row>
    <row r="837" spans="1:13" ht="51" outlineLevel="6" x14ac:dyDescent="0.25">
      <c r="A837" s="82" t="s">
        <v>465</v>
      </c>
      <c r="B837" s="43" t="s">
        <v>453</v>
      </c>
      <c r="C837" s="43" t="s">
        <v>233</v>
      </c>
      <c r="D837" s="43" t="s">
        <v>466</v>
      </c>
      <c r="E837" s="43"/>
      <c r="F837" s="112">
        <v>300</v>
      </c>
      <c r="G837" s="26">
        <f>G838</f>
        <v>0</v>
      </c>
      <c r="H837" s="113">
        <f t="shared" si="77"/>
        <v>300</v>
      </c>
      <c r="I837" s="26">
        <f>I838</f>
        <v>0</v>
      </c>
      <c r="J837" s="113">
        <f t="shared" si="78"/>
        <v>300</v>
      </c>
      <c r="L837" s="1"/>
      <c r="M837" s="1"/>
    </row>
    <row r="838" spans="1:13" ht="25.5" outlineLevel="7" x14ac:dyDescent="0.25">
      <c r="A838" s="83" t="s">
        <v>361</v>
      </c>
      <c r="B838" s="44" t="s">
        <v>453</v>
      </c>
      <c r="C838" s="44" t="s">
        <v>233</v>
      </c>
      <c r="D838" s="44" t="s">
        <v>466</v>
      </c>
      <c r="E838" s="44" t="s">
        <v>362</v>
      </c>
      <c r="F838" s="112">
        <v>300</v>
      </c>
      <c r="G838" s="31"/>
      <c r="H838" s="113">
        <f t="shared" si="77"/>
        <v>300</v>
      </c>
      <c r="I838" s="31"/>
      <c r="J838" s="113">
        <f t="shared" si="78"/>
        <v>300</v>
      </c>
      <c r="M838" s="23">
        <f>J838+L838</f>
        <v>300</v>
      </c>
    </row>
    <row r="839" spans="1:13" ht="25.5" outlineLevel="6" x14ac:dyDescent="0.25">
      <c r="A839" s="82" t="s">
        <v>424</v>
      </c>
      <c r="B839" s="43" t="s">
        <v>453</v>
      </c>
      <c r="C839" s="43" t="s">
        <v>233</v>
      </c>
      <c r="D839" s="43" t="s">
        <v>467</v>
      </c>
      <c r="E839" s="43"/>
      <c r="F839" s="112">
        <v>239.4</v>
      </c>
      <c r="G839" s="26">
        <f>G840</f>
        <v>0</v>
      </c>
      <c r="H839" s="113">
        <f t="shared" si="77"/>
        <v>239.4</v>
      </c>
      <c r="I839" s="26">
        <f>I840</f>
        <v>0</v>
      </c>
      <c r="J839" s="113">
        <f t="shared" si="78"/>
        <v>239.4</v>
      </c>
      <c r="L839" s="1"/>
      <c r="M839" s="1"/>
    </row>
    <row r="840" spans="1:13" ht="25.5" outlineLevel="7" x14ac:dyDescent="0.25">
      <c r="A840" s="83" t="s">
        <v>361</v>
      </c>
      <c r="B840" s="44" t="s">
        <v>453</v>
      </c>
      <c r="C840" s="44" t="s">
        <v>233</v>
      </c>
      <c r="D840" s="44" t="s">
        <v>467</v>
      </c>
      <c r="E840" s="44" t="s">
        <v>362</v>
      </c>
      <c r="F840" s="112">
        <v>239.4</v>
      </c>
      <c r="G840" s="31"/>
      <c r="H840" s="113">
        <f t="shared" si="77"/>
        <v>239.4</v>
      </c>
      <c r="I840" s="31"/>
      <c r="J840" s="113">
        <f t="shared" si="78"/>
        <v>239.4</v>
      </c>
      <c r="M840" s="23">
        <f>J840+L840</f>
        <v>239.4</v>
      </c>
    </row>
    <row r="841" spans="1:13" ht="25.5" outlineLevel="6" x14ac:dyDescent="0.25">
      <c r="A841" s="82" t="s">
        <v>58</v>
      </c>
      <c r="B841" s="43" t="s">
        <v>453</v>
      </c>
      <c r="C841" s="43" t="s">
        <v>233</v>
      </c>
      <c r="D841" s="43" t="s">
        <v>468</v>
      </c>
      <c r="E841" s="43"/>
      <c r="F841" s="112">
        <v>1274.5</v>
      </c>
      <c r="G841" s="26">
        <f>G842</f>
        <v>0</v>
      </c>
      <c r="H841" s="113">
        <f t="shared" si="77"/>
        <v>1274.5</v>
      </c>
      <c r="I841" s="26">
        <f>I842</f>
        <v>0</v>
      </c>
      <c r="J841" s="113">
        <f t="shared" si="78"/>
        <v>1274.5</v>
      </c>
      <c r="L841" s="1"/>
      <c r="M841" s="1"/>
    </row>
    <row r="842" spans="1:13" ht="25.5" outlineLevel="7" x14ac:dyDescent="0.25">
      <c r="A842" s="83" t="s">
        <v>361</v>
      </c>
      <c r="B842" s="44" t="s">
        <v>453</v>
      </c>
      <c r="C842" s="44" t="s">
        <v>233</v>
      </c>
      <c r="D842" s="44" t="s">
        <v>468</v>
      </c>
      <c r="E842" s="44" t="s">
        <v>362</v>
      </c>
      <c r="F842" s="112">
        <v>1274.5</v>
      </c>
      <c r="G842" s="31"/>
      <c r="H842" s="113">
        <f t="shared" si="77"/>
        <v>1274.5</v>
      </c>
      <c r="I842" s="31"/>
      <c r="J842" s="113">
        <f t="shared" si="78"/>
        <v>1274.5</v>
      </c>
      <c r="M842" s="23">
        <f>J842+L842</f>
        <v>1274.5</v>
      </c>
    </row>
    <row r="843" spans="1:13" ht="25.5" outlineLevel="6" x14ac:dyDescent="0.25">
      <c r="A843" s="82" t="s">
        <v>82</v>
      </c>
      <c r="B843" s="43" t="s">
        <v>453</v>
      </c>
      <c r="C843" s="43" t="s">
        <v>233</v>
      </c>
      <c r="D843" s="43" t="s">
        <v>236</v>
      </c>
      <c r="E843" s="43"/>
      <c r="F843" s="112">
        <v>100</v>
      </c>
      <c r="G843" s="26">
        <f>G844</f>
        <v>0</v>
      </c>
      <c r="H843" s="113">
        <f t="shared" si="77"/>
        <v>100</v>
      </c>
      <c r="I843" s="26">
        <f>I844</f>
        <v>0</v>
      </c>
      <c r="J843" s="113">
        <f t="shared" si="78"/>
        <v>100</v>
      </c>
      <c r="L843" s="1"/>
      <c r="M843" s="1"/>
    </row>
    <row r="844" spans="1:13" ht="25.5" outlineLevel="7" x14ac:dyDescent="0.25">
      <c r="A844" s="83" t="s">
        <v>361</v>
      </c>
      <c r="B844" s="44" t="s">
        <v>453</v>
      </c>
      <c r="C844" s="44" t="s">
        <v>233</v>
      </c>
      <c r="D844" s="44" t="s">
        <v>236</v>
      </c>
      <c r="E844" s="44" t="s">
        <v>362</v>
      </c>
      <c r="F844" s="112">
        <v>100</v>
      </c>
      <c r="G844" s="31"/>
      <c r="H844" s="113">
        <f t="shared" si="77"/>
        <v>100</v>
      </c>
      <c r="I844" s="31"/>
      <c r="J844" s="113">
        <f t="shared" si="78"/>
        <v>100</v>
      </c>
      <c r="M844" s="23">
        <f>J844+L844</f>
        <v>100</v>
      </c>
    </row>
    <row r="845" spans="1:13" ht="51" outlineLevel="6" x14ac:dyDescent="0.25">
      <c r="A845" s="82" t="s">
        <v>84</v>
      </c>
      <c r="B845" s="43" t="s">
        <v>453</v>
      </c>
      <c r="C845" s="43" t="s">
        <v>233</v>
      </c>
      <c r="D845" s="43" t="s">
        <v>469</v>
      </c>
      <c r="E845" s="43"/>
      <c r="F845" s="112">
        <v>500</v>
      </c>
      <c r="G845" s="26">
        <f>G846</f>
        <v>0</v>
      </c>
      <c r="H845" s="113">
        <f t="shared" si="77"/>
        <v>500</v>
      </c>
      <c r="I845" s="26">
        <f>I846</f>
        <v>0</v>
      </c>
      <c r="J845" s="113">
        <f t="shared" si="78"/>
        <v>500</v>
      </c>
      <c r="L845" s="1"/>
      <c r="M845" s="1"/>
    </row>
    <row r="846" spans="1:13" ht="25.5" outlineLevel="7" x14ac:dyDescent="0.25">
      <c r="A846" s="83" t="s">
        <v>361</v>
      </c>
      <c r="B846" s="44" t="s">
        <v>453</v>
      </c>
      <c r="C846" s="44" t="s">
        <v>233</v>
      </c>
      <c r="D846" s="44" t="s">
        <v>469</v>
      </c>
      <c r="E846" s="44" t="s">
        <v>362</v>
      </c>
      <c r="F846" s="112">
        <v>500</v>
      </c>
      <c r="G846" s="31"/>
      <c r="H846" s="113">
        <f t="shared" si="77"/>
        <v>500</v>
      </c>
      <c r="I846" s="31"/>
      <c r="J846" s="113">
        <f t="shared" si="78"/>
        <v>500</v>
      </c>
      <c r="M846" s="23">
        <f>J846+L846</f>
        <v>500</v>
      </c>
    </row>
    <row r="847" spans="1:13" outlineLevel="6" x14ac:dyDescent="0.25">
      <c r="A847" s="82" t="s">
        <v>62</v>
      </c>
      <c r="B847" s="43" t="s">
        <v>453</v>
      </c>
      <c r="C847" s="43" t="s">
        <v>233</v>
      </c>
      <c r="D847" s="43" t="s">
        <v>470</v>
      </c>
      <c r="E847" s="43"/>
      <c r="F847" s="112">
        <v>289.8</v>
      </c>
      <c r="G847" s="26">
        <f>G848</f>
        <v>0</v>
      </c>
      <c r="H847" s="113">
        <f t="shared" si="77"/>
        <v>289.8</v>
      </c>
      <c r="I847" s="26">
        <f>I848</f>
        <v>0</v>
      </c>
      <c r="J847" s="113">
        <f t="shared" si="78"/>
        <v>289.8</v>
      </c>
      <c r="L847" s="1"/>
      <c r="M847" s="1"/>
    </row>
    <row r="848" spans="1:13" ht="25.5" outlineLevel="7" x14ac:dyDescent="0.25">
      <c r="A848" s="83" t="s">
        <v>361</v>
      </c>
      <c r="B848" s="44" t="s">
        <v>453</v>
      </c>
      <c r="C848" s="44" t="s">
        <v>233</v>
      </c>
      <c r="D848" s="44" t="s">
        <v>470</v>
      </c>
      <c r="E848" s="44" t="s">
        <v>362</v>
      </c>
      <c r="F848" s="112">
        <v>289.8</v>
      </c>
      <c r="G848" s="31"/>
      <c r="H848" s="113">
        <f t="shared" si="77"/>
        <v>289.8</v>
      </c>
      <c r="I848" s="31"/>
      <c r="J848" s="113">
        <f t="shared" si="78"/>
        <v>289.8</v>
      </c>
      <c r="M848" s="23">
        <f>J848+L848</f>
        <v>289.8</v>
      </c>
    </row>
    <row r="849" spans="1:13" ht="38.25" outlineLevel="6" x14ac:dyDescent="0.25">
      <c r="A849" s="82" t="s">
        <v>129</v>
      </c>
      <c r="B849" s="43" t="s">
        <v>453</v>
      </c>
      <c r="C849" s="43" t="s">
        <v>233</v>
      </c>
      <c r="D849" s="43" t="s">
        <v>471</v>
      </c>
      <c r="E849" s="43"/>
      <c r="F849" s="112">
        <v>117009.76</v>
      </c>
      <c r="G849" s="26">
        <f>G850+G851</f>
        <v>2.9</v>
      </c>
      <c r="H849" s="113">
        <f t="shared" si="77"/>
        <v>117012.65999999999</v>
      </c>
      <c r="I849" s="26">
        <f>I850+I851</f>
        <v>85</v>
      </c>
      <c r="J849" s="113">
        <f t="shared" si="78"/>
        <v>117097.65999999999</v>
      </c>
      <c r="L849" s="1"/>
      <c r="M849" s="1"/>
    </row>
    <row r="850" spans="1:13" ht="51" outlineLevel="7" x14ac:dyDescent="0.25">
      <c r="A850" s="83" t="s">
        <v>347</v>
      </c>
      <c r="B850" s="44" t="s">
        <v>453</v>
      </c>
      <c r="C850" s="44" t="s">
        <v>233</v>
      </c>
      <c r="D850" s="44" t="s">
        <v>471</v>
      </c>
      <c r="E850" s="44" t="s">
        <v>348</v>
      </c>
      <c r="F850" s="112">
        <v>117009.76</v>
      </c>
      <c r="G850" s="31"/>
      <c r="H850" s="113">
        <f t="shared" si="77"/>
        <v>117009.76</v>
      </c>
      <c r="I850" s="31"/>
      <c r="J850" s="113">
        <f t="shared" si="78"/>
        <v>117009.76</v>
      </c>
      <c r="M850" s="23">
        <f t="shared" ref="M850:M851" si="85">J850+L850</f>
        <v>117009.76</v>
      </c>
    </row>
    <row r="851" spans="1:13" ht="25.5" outlineLevel="7" x14ac:dyDescent="0.25">
      <c r="A851" s="83" t="s">
        <v>361</v>
      </c>
      <c r="B851" s="44" t="s">
        <v>453</v>
      </c>
      <c r="C851" s="44" t="s">
        <v>233</v>
      </c>
      <c r="D851" s="44" t="s">
        <v>471</v>
      </c>
      <c r="E851" s="44">
        <v>612</v>
      </c>
      <c r="F851" s="112"/>
      <c r="G851" s="115">
        <v>2.9</v>
      </c>
      <c r="H851" s="113">
        <f t="shared" si="77"/>
        <v>2.9</v>
      </c>
      <c r="I851" s="159">
        <v>85</v>
      </c>
      <c r="J851" s="113">
        <f t="shared" si="78"/>
        <v>87.9</v>
      </c>
      <c r="L851" s="23">
        <v>85</v>
      </c>
      <c r="M851" s="23">
        <f t="shared" si="85"/>
        <v>172.9</v>
      </c>
    </row>
    <row r="852" spans="1:13" ht="51" outlineLevel="6" x14ac:dyDescent="0.25">
      <c r="A852" s="82" t="s">
        <v>472</v>
      </c>
      <c r="B852" s="43" t="s">
        <v>453</v>
      </c>
      <c r="C852" s="43" t="s">
        <v>233</v>
      </c>
      <c r="D852" s="43" t="s">
        <v>473</v>
      </c>
      <c r="E852" s="43"/>
      <c r="F852" s="112">
        <v>696.00675999999999</v>
      </c>
      <c r="G852" s="26">
        <f>G853+G854</f>
        <v>314.2</v>
      </c>
      <c r="H852" s="113">
        <f t="shared" si="77"/>
        <v>1010.20676</v>
      </c>
      <c r="I852" s="26">
        <f>I853+I854</f>
        <v>0</v>
      </c>
      <c r="J852" s="113">
        <f t="shared" si="78"/>
        <v>1010.20676</v>
      </c>
      <c r="L852" s="1"/>
      <c r="M852" s="1"/>
    </row>
    <row r="853" spans="1:13" ht="25.5" outlineLevel="7" x14ac:dyDescent="0.25">
      <c r="A853" s="83" t="s">
        <v>361</v>
      </c>
      <c r="B853" s="44" t="s">
        <v>453</v>
      </c>
      <c r="C853" s="44" t="s">
        <v>233</v>
      </c>
      <c r="D853" s="44" t="s">
        <v>473</v>
      </c>
      <c r="E853" s="44" t="s">
        <v>362</v>
      </c>
      <c r="F853" s="112">
        <v>696.00675999999999</v>
      </c>
      <c r="G853" s="28">
        <v>311</v>
      </c>
      <c r="H853" s="113">
        <f t="shared" si="77"/>
        <v>1007.00676</v>
      </c>
      <c r="I853" s="31"/>
      <c r="J853" s="113">
        <f t="shared" si="78"/>
        <v>1007.00676</v>
      </c>
      <c r="M853" s="23">
        <f t="shared" ref="M853:M854" si="86">J853+L853</f>
        <v>1007.00676</v>
      </c>
    </row>
    <row r="854" spans="1:13" ht="25.5" outlineLevel="7" x14ac:dyDescent="0.25">
      <c r="A854" s="83" t="s">
        <v>361</v>
      </c>
      <c r="B854" s="44" t="s">
        <v>453</v>
      </c>
      <c r="C854" s="44" t="s">
        <v>233</v>
      </c>
      <c r="D854" s="44" t="s">
        <v>473</v>
      </c>
      <c r="E854" s="44" t="s">
        <v>362</v>
      </c>
      <c r="F854" s="112"/>
      <c r="G854" s="115">
        <v>3.2</v>
      </c>
      <c r="H854" s="113">
        <f t="shared" si="77"/>
        <v>3.2</v>
      </c>
      <c r="I854" s="31"/>
      <c r="J854" s="113">
        <f t="shared" si="78"/>
        <v>3.2</v>
      </c>
      <c r="M854" s="23">
        <f t="shared" si="86"/>
        <v>3.2</v>
      </c>
    </row>
    <row r="855" spans="1:13" outlineLevel="7" x14ac:dyDescent="0.25">
      <c r="A855" s="29" t="s">
        <v>780</v>
      </c>
      <c r="B855" s="45" t="s">
        <v>453</v>
      </c>
      <c r="C855" s="43" t="s">
        <v>233</v>
      </c>
      <c r="D855" s="59" t="s">
        <v>781</v>
      </c>
      <c r="E855" s="44"/>
      <c r="F855" s="112">
        <v>21336.6</v>
      </c>
      <c r="G855" s="26">
        <f>G856+G858+G860+G862</f>
        <v>-4000</v>
      </c>
      <c r="H855" s="113">
        <f t="shared" si="77"/>
        <v>17336.599999999999</v>
      </c>
      <c r="I855" s="26">
        <f>I856+I858+I860+I862</f>
        <v>4000</v>
      </c>
      <c r="J855" s="113">
        <f t="shared" si="78"/>
        <v>21336.6</v>
      </c>
      <c r="L855" s="1"/>
      <c r="M855" s="1"/>
    </row>
    <row r="856" spans="1:13" ht="25.5" outlineLevel="6" x14ac:dyDescent="0.25">
      <c r="A856" s="82" t="s">
        <v>424</v>
      </c>
      <c r="B856" s="43" t="s">
        <v>453</v>
      </c>
      <c r="C856" s="43" t="s">
        <v>233</v>
      </c>
      <c r="D856" s="43" t="s">
        <v>474</v>
      </c>
      <c r="E856" s="43"/>
      <c r="F856" s="112">
        <v>11403.1</v>
      </c>
      <c r="G856" s="26">
        <f>G857</f>
        <v>-4000</v>
      </c>
      <c r="H856" s="113">
        <f t="shared" si="77"/>
        <v>7403.1</v>
      </c>
      <c r="I856" s="26">
        <f>I857</f>
        <v>4000</v>
      </c>
      <c r="J856" s="113">
        <f t="shared" si="78"/>
        <v>11403.1</v>
      </c>
      <c r="L856" s="1"/>
      <c r="M856" s="1"/>
    </row>
    <row r="857" spans="1:13" ht="25.5" outlineLevel="7" x14ac:dyDescent="0.25">
      <c r="A857" s="83" t="s">
        <v>361</v>
      </c>
      <c r="B857" s="44" t="s">
        <v>453</v>
      </c>
      <c r="C857" s="44" t="s">
        <v>233</v>
      </c>
      <c r="D857" s="44" t="s">
        <v>474</v>
      </c>
      <c r="E857" s="44" t="s">
        <v>362</v>
      </c>
      <c r="F857" s="112">
        <v>11403.1</v>
      </c>
      <c r="G857" s="115">
        <v>-4000</v>
      </c>
      <c r="H857" s="113">
        <f t="shared" si="77"/>
        <v>7403.1</v>
      </c>
      <c r="I857" s="116">
        <v>4000</v>
      </c>
      <c r="J857" s="113">
        <f t="shared" si="78"/>
        <v>11403.1</v>
      </c>
      <c r="K857" s="32" t="s">
        <v>641</v>
      </c>
      <c r="M857" s="23">
        <f>J857+L857</f>
        <v>11403.1</v>
      </c>
    </row>
    <row r="858" spans="1:13" ht="25.5" outlineLevel="6" x14ac:dyDescent="0.25">
      <c r="A858" s="82" t="s">
        <v>58</v>
      </c>
      <c r="B858" s="43" t="s">
        <v>453</v>
      </c>
      <c r="C858" s="43" t="s">
        <v>233</v>
      </c>
      <c r="D858" s="43" t="s">
        <v>475</v>
      </c>
      <c r="E858" s="43"/>
      <c r="F858" s="112">
        <v>68.3</v>
      </c>
      <c r="G858" s="26">
        <f>G859</f>
        <v>0</v>
      </c>
      <c r="H858" s="113">
        <f t="shared" si="77"/>
        <v>68.3</v>
      </c>
      <c r="I858" s="26">
        <f>I859</f>
        <v>0</v>
      </c>
      <c r="J858" s="113">
        <f t="shared" si="78"/>
        <v>68.3</v>
      </c>
      <c r="L858" s="1"/>
      <c r="M858" s="1"/>
    </row>
    <row r="859" spans="1:13" ht="25.5" outlineLevel="7" x14ac:dyDescent="0.25">
      <c r="A859" s="83" t="s">
        <v>361</v>
      </c>
      <c r="B859" s="44" t="s">
        <v>453</v>
      </c>
      <c r="C859" s="44" t="s">
        <v>233</v>
      </c>
      <c r="D859" s="44" t="s">
        <v>475</v>
      </c>
      <c r="E859" s="44" t="s">
        <v>362</v>
      </c>
      <c r="F859" s="112">
        <v>68.3</v>
      </c>
      <c r="G859" s="31"/>
      <c r="H859" s="113">
        <f t="shared" si="77"/>
        <v>68.3</v>
      </c>
      <c r="I859" s="31"/>
      <c r="J859" s="113">
        <f t="shared" si="78"/>
        <v>68.3</v>
      </c>
      <c r="M859" s="23">
        <f>J859+L859</f>
        <v>68.3</v>
      </c>
    </row>
    <row r="860" spans="1:13" outlineLevel="6" x14ac:dyDescent="0.25">
      <c r="A860" s="82" t="s">
        <v>62</v>
      </c>
      <c r="B860" s="43" t="s">
        <v>453</v>
      </c>
      <c r="C860" s="43" t="s">
        <v>233</v>
      </c>
      <c r="D860" s="43" t="s">
        <v>476</v>
      </c>
      <c r="E860" s="43"/>
      <c r="F860" s="112">
        <v>7.5</v>
      </c>
      <c r="G860" s="26">
        <f>G861</f>
        <v>0</v>
      </c>
      <c r="H860" s="113">
        <f t="shared" si="77"/>
        <v>7.5</v>
      </c>
      <c r="I860" s="26">
        <f>I861</f>
        <v>0</v>
      </c>
      <c r="J860" s="113">
        <f t="shared" si="78"/>
        <v>7.5</v>
      </c>
      <c r="L860" s="1"/>
      <c r="M860" s="1"/>
    </row>
    <row r="861" spans="1:13" ht="25.5" outlineLevel="7" x14ac:dyDescent="0.25">
      <c r="A861" s="83" t="s">
        <v>361</v>
      </c>
      <c r="B861" s="44" t="s">
        <v>453</v>
      </c>
      <c r="C861" s="44" t="s">
        <v>233</v>
      </c>
      <c r="D861" s="44" t="s">
        <v>476</v>
      </c>
      <c r="E861" s="44" t="s">
        <v>362</v>
      </c>
      <c r="F861" s="112">
        <v>7.5</v>
      </c>
      <c r="G861" s="31"/>
      <c r="H861" s="113">
        <f t="shared" si="77"/>
        <v>7.5</v>
      </c>
      <c r="I861" s="31"/>
      <c r="J861" s="113">
        <f t="shared" si="78"/>
        <v>7.5</v>
      </c>
      <c r="M861" s="23">
        <f>J861+L861</f>
        <v>7.5</v>
      </c>
    </row>
    <row r="862" spans="1:13" ht="38.25" outlineLevel="6" x14ac:dyDescent="0.25">
      <c r="A862" s="82" t="s">
        <v>129</v>
      </c>
      <c r="B862" s="43" t="s">
        <v>453</v>
      </c>
      <c r="C862" s="43" t="s">
        <v>233</v>
      </c>
      <c r="D862" s="43" t="s">
        <v>477</v>
      </c>
      <c r="E862" s="43"/>
      <c r="F862" s="112">
        <v>9857.7000000000007</v>
      </c>
      <c r="G862" s="26">
        <f>G863</f>
        <v>0</v>
      </c>
      <c r="H862" s="113">
        <f t="shared" si="77"/>
        <v>9857.7000000000007</v>
      </c>
      <c r="I862" s="26">
        <f>I863</f>
        <v>0</v>
      </c>
      <c r="J862" s="113">
        <f t="shared" si="78"/>
        <v>9857.7000000000007</v>
      </c>
      <c r="L862" s="1"/>
      <c r="M862" s="1"/>
    </row>
    <row r="863" spans="1:13" ht="51" outlineLevel="7" x14ac:dyDescent="0.25">
      <c r="A863" s="83" t="s">
        <v>347</v>
      </c>
      <c r="B863" s="44" t="s">
        <v>453</v>
      </c>
      <c r="C863" s="44" t="s">
        <v>233</v>
      </c>
      <c r="D863" s="44" t="s">
        <v>477</v>
      </c>
      <c r="E863" s="44" t="s">
        <v>348</v>
      </c>
      <c r="F863" s="112">
        <v>9857.7000000000007</v>
      </c>
      <c r="G863" s="31"/>
      <c r="H863" s="113">
        <f t="shared" si="77"/>
        <v>9857.7000000000007</v>
      </c>
      <c r="I863" s="31"/>
      <c r="J863" s="113">
        <f t="shared" si="78"/>
        <v>9857.7000000000007</v>
      </c>
      <c r="M863" s="23">
        <f>J863+L863</f>
        <v>9857.7000000000007</v>
      </c>
    </row>
    <row r="864" spans="1:13" ht="25.5" outlineLevel="7" x14ac:dyDescent="0.25">
      <c r="A864" s="29" t="s">
        <v>782</v>
      </c>
      <c r="B864" s="45" t="s">
        <v>453</v>
      </c>
      <c r="C864" s="43" t="s">
        <v>233</v>
      </c>
      <c r="D864" s="59" t="s">
        <v>783</v>
      </c>
      <c r="E864" s="44"/>
      <c r="F864" s="112">
        <v>280</v>
      </c>
      <c r="G864" s="26">
        <f>G865</f>
        <v>0</v>
      </c>
      <c r="H864" s="113">
        <f t="shared" si="77"/>
        <v>280</v>
      </c>
      <c r="I864" s="26">
        <f>I865</f>
        <v>0</v>
      </c>
      <c r="J864" s="113">
        <f t="shared" si="78"/>
        <v>280</v>
      </c>
      <c r="L864" s="1"/>
      <c r="M864" s="1"/>
    </row>
    <row r="865" spans="1:13" ht="25.5" outlineLevel="6" x14ac:dyDescent="0.25">
      <c r="A865" s="82" t="s">
        <v>358</v>
      </c>
      <c r="B865" s="43" t="s">
        <v>453</v>
      </c>
      <c r="C865" s="43" t="s">
        <v>233</v>
      </c>
      <c r="D865" s="43" t="s">
        <v>478</v>
      </c>
      <c r="E865" s="43"/>
      <c r="F865" s="112">
        <v>280</v>
      </c>
      <c r="G865" s="26">
        <f>G866</f>
        <v>0</v>
      </c>
      <c r="H865" s="113">
        <f t="shared" si="77"/>
        <v>280</v>
      </c>
      <c r="I865" s="26">
        <f>I866</f>
        <v>0</v>
      </c>
      <c r="J865" s="113">
        <f t="shared" si="78"/>
        <v>280</v>
      </c>
      <c r="L865" s="1"/>
      <c r="M865" s="1"/>
    </row>
    <row r="866" spans="1:13" ht="38.25" outlineLevel="7" x14ac:dyDescent="0.25">
      <c r="A866" s="83" t="s">
        <v>270</v>
      </c>
      <c r="B866" s="44" t="s">
        <v>453</v>
      </c>
      <c r="C866" s="44" t="s">
        <v>233</v>
      </c>
      <c r="D866" s="44" t="s">
        <v>478</v>
      </c>
      <c r="E866" s="44" t="s">
        <v>271</v>
      </c>
      <c r="F866" s="112">
        <v>280</v>
      </c>
      <c r="G866" s="31"/>
      <c r="H866" s="113">
        <f t="shared" si="77"/>
        <v>280</v>
      </c>
      <c r="I866" s="31"/>
      <c r="J866" s="113">
        <f t="shared" si="78"/>
        <v>280</v>
      </c>
      <c r="M866" s="23">
        <f>J866+L866</f>
        <v>280</v>
      </c>
    </row>
    <row r="867" spans="1:13" outlineLevel="6" x14ac:dyDescent="0.25">
      <c r="A867" s="82" t="s">
        <v>480</v>
      </c>
      <c r="B867" s="43" t="s">
        <v>453</v>
      </c>
      <c r="C867" s="43" t="s">
        <v>233</v>
      </c>
      <c r="D867" s="43" t="s">
        <v>481</v>
      </c>
      <c r="E867" s="43"/>
      <c r="F867" s="112">
        <v>4851.8181800000002</v>
      </c>
      <c r="G867" s="26">
        <f>G868+G869</f>
        <v>-4745.8</v>
      </c>
      <c r="H867" s="113">
        <f t="shared" si="77"/>
        <v>106.01818000000003</v>
      </c>
      <c r="I867" s="26">
        <f>I868+I869</f>
        <v>0</v>
      </c>
      <c r="J867" s="113">
        <f t="shared" si="78"/>
        <v>106.01818000000003</v>
      </c>
      <c r="L867" s="1"/>
      <c r="M867" s="1"/>
    </row>
    <row r="868" spans="1:13" ht="25.5" outlineLevel="7" x14ac:dyDescent="0.25">
      <c r="A868" s="83" t="s">
        <v>361</v>
      </c>
      <c r="B868" s="44" t="s">
        <v>453</v>
      </c>
      <c r="C868" s="44" t="s">
        <v>233</v>
      </c>
      <c r="D868" s="44" t="s">
        <v>481</v>
      </c>
      <c r="E868" s="44" t="s">
        <v>362</v>
      </c>
      <c r="F868" s="112">
        <v>4851.8181800000002</v>
      </c>
      <c r="G868" s="28">
        <v>-4698.3</v>
      </c>
      <c r="H868" s="113">
        <f t="shared" si="77"/>
        <v>153.51818000000003</v>
      </c>
      <c r="I868" s="31"/>
      <c r="J868" s="113">
        <f t="shared" si="78"/>
        <v>153.51818000000003</v>
      </c>
      <c r="M868" s="23">
        <f t="shared" ref="M868:M869" si="87">J868+L868</f>
        <v>153.51818000000003</v>
      </c>
    </row>
    <row r="869" spans="1:13" ht="25.5" outlineLevel="7" x14ac:dyDescent="0.25">
      <c r="A869" s="83" t="s">
        <v>361</v>
      </c>
      <c r="B869" s="44" t="s">
        <v>453</v>
      </c>
      <c r="C869" s="44" t="s">
        <v>233</v>
      </c>
      <c r="D869" s="44" t="s">
        <v>481</v>
      </c>
      <c r="E869" s="44" t="s">
        <v>362</v>
      </c>
      <c r="F869" s="112"/>
      <c r="G869" s="115">
        <v>-47.5</v>
      </c>
      <c r="H869" s="113">
        <f t="shared" si="77"/>
        <v>-47.5</v>
      </c>
      <c r="I869" s="31"/>
      <c r="J869" s="138">
        <f t="shared" si="78"/>
        <v>-47.5</v>
      </c>
      <c r="M869" s="23">
        <f t="shared" si="87"/>
        <v>-47.5</v>
      </c>
    </row>
    <row r="870" spans="1:13" ht="25.5" outlineLevel="2" x14ac:dyDescent="0.25">
      <c r="A870" s="82" t="s">
        <v>482</v>
      </c>
      <c r="B870" s="43" t="s">
        <v>453</v>
      </c>
      <c r="C870" s="43" t="s">
        <v>483</v>
      </c>
      <c r="D870" s="43"/>
      <c r="E870" s="43"/>
      <c r="F870" s="112">
        <v>17300.934229999999</v>
      </c>
      <c r="G870" s="26">
        <f>G871+G883+G887+G892+G899+G904+G922+G929</f>
        <v>416.3</v>
      </c>
      <c r="H870" s="113">
        <f t="shared" si="77"/>
        <v>17717.234229999998</v>
      </c>
      <c r="I870" s="26">
        <f>I871+I883+I887+I892+I899+I904+I922+I929</f>
        <v>0</v>
      </c>
      <c r="J870" s="113">
        <f t="shared" si="78"/>
        <v>17717.234229999998</v>
      </c>
      <c r="L870" s="1"/>
      <c r="M870" s="1"/>
    </row>
    <row r="871" spans="1:13" ht="25.5" outlineLevel="3" x14ac:dyDescent="0.25">
      <c r="A871" s="82" t="s">
        <v>234</v>
      </c>
      <c r="B871" s="43" t="s">
        <v>453</v>
      </c>
      <c r="C871" s="43" t="s">
        <v>483</v>
      </c>
      <c r="D871" s="43" t="s">
        <v>235</v>
      </c>
      <c r="E871" s="43"/>
      <c r="F871" s="112">
        <v>12116.5</v>
      </c>
      <c r="G871" s="26">
        <f>G872</f>
        <v>0</v>
      </c>
      <c r="H871" s="113">
        <f t="shared" si="77"/>
        <v>12116.5</v>
      </c>
      <c r="I871" s="26">
        <f>I872</f>
        <v>0</v>
      </c>
      <c r="J871" s="113">
        <f t="shared" si="78"/>
        <v>12116.5</v>
      </c>
      <c r="L871" s="1"/>
      <c r="M871" s="1"/>
    </row>
    <row r="872" spans="1:13" ht="25.5" outlineLevel="3" x14ac:dyDescent="0.25">
      <c r="A872" s="29" t="s">
        <v>782</v>
      </c>
      <c r="B872" s="45" t="s">
        <v>453</v>
      </c>
      <c r="C872" s="43" t="s">
        <v>483</v>
      </c>
      <c r="D872" s="59" t="s">
        <v>783</v>
      </c>
      <c r="E872" s="43"/>
      <c r="F872" s="112">
        <v>12116.5</v>
      </c>
      <c r="G872" s="26">
        <f>G873+G879+G881</f>
        <v>0</v>
      </c>
      <c r="H872" s="113">
        <f t="shared" si="77"/>
        <v>12116.5</v>
      </c>
      <c r="I872" s="26">
        <f>I873+I879+I881</f>
        <v>0</v>
      </c>
      <c r="J872" s="113">
        <f t="shared" si="78"/>
        <v>12116.5</v>
      </c>
      <c r="L872" s="1"/>
      <c r="M872" s="1"/>
    </row>
    <row r="873" spans="1:13" outlineLevel="6" x14ac:dyDescent="0.25">
      <c r="A873" s="82" t="s">
        <v>305</v>
      </c>
      <c r="B873" s="43" t="s">
        <v>453</v>
      </c>
      <c r="C873" s="43" t="s">
        <v>483</v>
      </c>
      <c r="D873" s="43" t="s">
        <v>484</v>
      </c>
      <c r="E873" s="43"/>
      <c r="F873" s="112">
        <v>5663.7</v>
      </c>
      <c r="G873" s="26">
        <f>G874+G875+G876+G877+G878</f>
        <v>0</v>
      </c>
      <c r="H873" s="113">
        <f t="shared" si="77"/>
        <v>5663.7</v>
      </c>
      <c r="I873" s="26">
        <f>I874+I875+I876+I877+I878</f>
        <v>0</v>
      </c>
      <c r="J873" s="113">
        <f t="shared" si="78"/>
        <v>5663.7</v>
      </c>
      <c r="L873" s="1"/>
      <c r="M873" s="1"/>
    </row>
    <row r="874" spans="1:13" ht="25.5" outlineLevel="7" x14ac:dyDescent="0.25">
      <c r="A874" s="83" t="s">
        <v>10</v>
      </c>
      <c r="B874" s="44" t="s">
        <v>453</v>
      </c>
      <c r="C874" s="44" t="s">
        <v>483</v>
      </c>
      <c r="D874" s="44" t="s">
        <v>484</v>
      </c>
      <c r="E874" s="44" t="s">
        <v>11</v>
      </c>
      <c r="F874" s="112">
        <v>3882.2</v>
      </c>
      <c r="G874" s="31"/>
      <c r="H874" s="113">
        <f t="shared" si="77"/>
        <v>3882.2</v>
      </c>
      <c r="I874" s="31"/>
      <c r="J874" s="113">
        <f t="shared" si="78"/>
        <v>3882.2</v>
      </c>
      <c r="M874" s="23">
        <f t="shared" ref="M874:M878" si="88">J874+L874</f>
        <v>3882.2</v>
      </c>
    </row>
    <row r="875" spans="1:13" ht="38.25" outlineLevel="7" x14ac:dyDescent="0.25">
      <c r="A875" s="83" t="s">
        <v>40</v>
      </c>
      <c r="B875" s="44" t="s">
        <v>453</v>
      </c>
      <c r="C875" s="44" t="s">
        <v>483</v>
      </c>
      <c r="D875" s="44" t="s">
        <v>484</v>
      </c>
      <c r="E875" s="44" t="s">
        <v>41</v>
      </c>
      <c r="F875" s="112">
        <v>2.8</v>
      </c>
      <c r="G875" s="31"/>
      <c r="H875" s="113">
        <f t="shared" si="77"/>
        <v>2.8</v>
      </c>
      <c r="I875" s="31"/>
      <c r="J875" s="113">
        <f t="shared" si="78"/>
        <v>2.8</v>
      </c>
      <c r="M875" s="23">
        <f t="shared" si="88"/>
        <v>2.8</v>
      </c>
    </row>
    <row r="876" spans="1:13" ht="51" outlineLevel="7" x14ac:dyDescent="0.25">
      <c r="A876" s="83" t="s">
        <v>12</v>
      </c>
      <c r="B876" s="44" t="s">
        <v>453</v>
      </c>
      <c r="C876" s="44" t="s">
        <v>483</v>
      </c>
      <c r="D876" s="44" t="s">
        <v>484</v>
      </c>
      <c r="E876" s="44" t="s">
        <v>13</v>
      </c>
      <c r="F876" s="112">
        <v>1172.4000000000001</v>
      </c>
      <c r="G876" s="31"/>
      <c r="H876" s="113">
        <f t="shared" si="77"/>
        <v>1172.4000000000001</v>
      </c>
      <c r="I876" s="31"/>
      <c r="J876" s="113">
        <f t="shared" si="78"/>
        <v>1172.4000000000001</v>
      </c>
      <c r="M876" s="23">
        <f t="shared" si="88"/>
        <v>1172.4000000000001</v>
      </c>
    </row>
    <row r="877" spans="1:13" ht="25.5" outlineLevel="7" x14ac:dyDescent="0.25">
      <c r="A877" s="83" t="s">
        <v>42</v>
      </c>
      <c r="B877" s="44" t="s">
        <v>453</v>
      </c>
      <c r="C877" s="44" t="s">
        <v>483</v>
      </c>
      <c r="D877" s="44" t="s">
        <v>484</v>
      </c>
      <c r="E877" s="44" t="s">
        <v>43</v>
      </c>
      <c r="F877" s="112">
        <v>170</v>
      </c>
      <c r="G877" s="31"/>
      <c r="H877" s="113">
        <f t="shared" si="77"/>
        <v>170</v>
      </c>
      <c r="I877" s="31"/>
      <c r="J877" s="113">
        <f t="shared" si="78"/>
        <v>170</v>
      </c>
      <c r="M877" s="23">
        <f t="shared" si="88"/>
        <v>170</v>
      </c>
    </row>
    <row r="878" spans="1:13" outlineLevel="7" x14ac:dyDescent="0.25">
      <c r="A878" s="83" t="s">
        <v>44</v>
      </c>
      <c r="B878" s="44" t="s">
        <v>453</v>
      </c>
      <c r="C878" s="44" t="s">
        <v>483</v>
      </c>
      <c r="D878" s="44" t="s">
        <v>484</v>
      </c>
      <c r="E878" s="44" t="s">
        <v>45</v>
      </c>
      <c r="F878" s="112">
        <v>436.3</v>
      </c>
      <c r="G878" s="31"/>
      <c r="H878" s="113">
        <f t="shared" si="77"/>
        <v>436.3</v>
      </c>
      <c r="I878" s="31"/>
      <c r="J878" s="113">
        <f t="shared" si="78"/>
        <v>436.3</v>
      </c>
      <c r="M878" s="23">
        <f t="shared" si="88"/>
        <v>436.3</v>
      </c>
    </row>
    <row r="879" spans="1:13" ht="25.5" outlineLevel="6" x14ac:dyDescent="0.25">
      <c r="A879" s="82" t="s">
        <v>485</v>
      </c>
      <c r="B879" s="43" t="s">
        <v>453</v>
      </c>
      <c r="C879" s="43" t="s">
        <v>483</v>
      </c>
      <c r="D879" s="43" t="s">
        <v>486</v>
      </c>
      <c r="E879" s="43"/>
      <c r="F879" s="112">
        <v>1842.8</v>
      </c>
      <c r="G879" s="26">
        <f>G880</f>
        <v>0</v>
      </c>
      <c r="H879" s="113">
        <f t="shared" ref="H879:H942" si="89">F879+G879</f>
        <v>1842.8</v>
      </c>
      <c r="I879" s="26">
        <f>I880</f>
        <v>0</v>
      </c>
      <c r="J879" s="113">
        <f t="shared" ref="J879:J942" si="90">H879+I879</f>
        <v>1842.8</v>
      </c>
      <c r="L879" s="1"/>
      <c r="M879" s="1"/>
    </row>
    <row r="880" spans="1:13" ht="51" outlineLevel="7" x14ac:dyDescent="0.25">
      <c r="A880" s="83" t="s">
        <v>347</v>
      </c>
      <c r="B880" s="44" t="s">
        <v>453</v>
      </c>
      <c r="C880" s="44" t="s">
        <v>483</v>
      </c>
      <c r="D880" s="44" t="s">
        <v>486</v>
      </c>
      <c r="E880" s="44" t="s">
        <v>348</v>
      </c>
      <c r="F880" s="112">
        <v>1842.8</v>
      </c>
      <c r="G880" s="31"/>
      <c r="H880" s="113">
        <f t="shared" si="89"/>
        <v>1842.8</v>
      </c>
      <c r="I880" s="31"/>
      <c r="J880" s="113">
        <f t="shared" si="90"/>
        <v>1842.8</v>
      </c>
      <c r="M880" s="23">
        <f>J880+L880</f>
        <v>1842.8</v>
      </c>
    </row>
    <row r="881" spans="1:13" ht="38.25" outlineLevel="6" x14ac:dyDescent="0.25">
      <c r="A881" s="82" t="s">
        <v>129</v>
      </c>
      <c r="B881" s="43" t="s">
        <v>453</v>
      </c>
      <c r="C881" s="43" t="s">
        <v>483</v>
      </c>
      <c r="D881" s="43" t="s">
        <v>487</v>
      </c>
      <c r="E881" s="43"/>
      <c r="F881" s="112">
        <v>4610</v>
      </c>
      <c r="G881" s="26">
        <f>G882</f>
        <v>0</v>
      </c>
      <c r="H881" s="113">
        <f t="shared" si="89"/>
        <v>4610</v>
      </c>
      <c r="I881" s="26">
        <f>I882</f>
        <v>0</v>
      </c>
      <c r="J881" s="113">
        <f t="shared" si="90"/>
        <v>4610</v>
      </c>
      <c r="L881" s="1"/>
      <c r="M881" s="1"/>
    </row>
    <row r="882" spans="1:13" ht="25.5" outlineLevel="7" x14ac:dyDescent="0.25">
      <c r="A882" s="83" t="s">
        <v>488</v>
      </c>
      <c r="B882" s="44" t="s">
        <v>453</v>
      </c>
      <c r="C882" s="44" t="s">
        <v>483</v>
      </c>
      <c r="D882" s="44" t="s">
        <v>487</v>
      </c>
      <c r="E882" s="44" t="s">
        <v>489</v>
      </c>
      <c r="F882" s="112">
        <v>4610</v>
      </c>
      <c r="G882" s="31"/>
      <c r="H882" s="113">
        <f t="shared" si="89"/>
        <v>4610</v>
      </c>
      <c r="I882" s="31"/>
      <c r="J882" s="113">
        <f t="shared" si="90"/>
        <v>4610</v>
      </c>
      <c r="M882" s="23">
        <f>J882+L882</f>
        <v>4610</v>
      </c>
    </row>
    <row r="883" spans="1:13" ht="38.25" outlineLevel="3" x14ac:dyDescent="0.25">
      <c r="A883" s="82" t="s">
        <v>241</v>
      </c>
      <c r="B883" s="43" t="s">
        <v>453</v>
      </c>
      <c r="C883" s="43" t="s">
        <v>483</v>
      </c>
      <c r="D883" s="43" t="s">
        <v>242</v>
      </c>
      <c r="E883" s="43"/>
      <c r="F883" s="112">
        <v>120</v>
      </c>
      <c r="G883" s="26">
        <f>G884</f>
        <v>0</v>
      </c>
      <c r="H883" s="113">
        <f t="shared" si="89"/>
        <v>120</v>
      </c>
      <c r="I883" s="26">
        <f>I884</f>
        <v>0</v>
      </c>
      <c r="J883" s="113">
        <f t="shared" si="90"/>
        <v>120</v>
      </c>
      <c r="L883" s="1"/>
      <c r="M883" s="1"/>
    </row>
    <row r="884" spans="1:13" ht="38.25" outlineLevel="3" x14ac:dyDescent="0.25">
      <c r="A884" s="29" t="s">
        <v>717</v>
      </c>
      <c r="B884" s="45" t="s">
        <v>453</v>
      </c>
      <c r="C884" s="43" t="s">
        <v>483</v>
      </c>
      <c r="D884" s="59" t="s">
        <v>718</v>
      </c>
      <c r="E884" s="43"/>
      <c r="F884" s="112">
        <v>120</v>
      </c>
      <c r="G884" s="26">
        <f>G885</f>
        <v>0</v>
      </c>
      <c r="H884" s="113">
        <f t="shared" si="89"/>
        <v>120</v>
      </c>
      <c r="I884" s="26">
        <f>I885</f>
        <v>0</v>
      </c>
      <c r="J884" s="113">
        <f t="shared" si="90"/>
        <v>120</v>
      </c>
      <c r="L884" s="1"/>
      <c r="M884" s="1"/>
    </row>
    <row r="885" spans="1:13" ht="51" outlineLevel="6" x14ac:dyDescent="0.25">
      <c r="A885" s="82" t="s">
        <v>490</v>
      </c>
      <c r="B885" s="43" t="s">
        <v>453</v>
      </c>
      <c r="C885" s="43" t="s">
        <v>483</v>
      </c>
      <c r="D885" s="43" t="s">
        <v>491</v>
      </c>
      <c r="E885" s="43"/>
      <c r="F885" s="112">
        <v>120</v>
      </c>
      <c r="G885" s="26">
        <f>G886</f>
        <v>0</v>
      </c>
      <c r="H885" s="113">
        <f t="shared" si="89"/>
        <v>120</v>
      </c>
      <c r="I885" s="26">
        <f>I886</f>
        <v>0</v>
      </c>
      <c r="J885" s="113">
        <f t="shared" si="90"/>
        <v>120</v>
      </c>
      <c r="L885" s="1"/>
      <c r="M885" s="1"/>
    </row>
    <row r="886" spans="1:13" ht="25.5" outlineLevel="7" x14ac:dyDescent="0.25">
      <c r="A886" s="83" t="s">
        <v>361</v>
      </c>
      <c r="B886" s="44" t="s">
        <v>453</v>
      </c>
      <c r="C886" s="44" t="s">
        <v>483</v>
      </c>
      <c r="D886" s="44" t="s">
        <v>491</v>
      </c>
      <c r="E886" s="44" t="s">
        <v>362</v>
      </c>
      <c r="F886" s="112">
        <v>120</v>
      </c>
      <c r="G886" s="31"/>
      <c r="H886" s="113">
        <f t="shared" si="89"/>
        <v>120</v>
      </c>
      <c r="I886" s="31"/>
      <c r="J886" s="113">
        <f t="shared" si="90"/>
        <v>120</v>
      </c>
      <c r="M886" s="23">
        <f>J886+L886</f>
        <v>120</v>
      </c>
    </row>
    <row r="887" spans="1:13" ht="38.25" outlineLevel="3" x14ac:dyDescent="0.25">
      <c r="A887" s="82" t="s">
        <v>24</v>
      </c>
      <c r="B887" s="43" t="s">
        <v>453</v>
      </c>
      <c r="C887" s="43" t="s">
        <v>483</v>
      </c>
      <c r="D887" s="43" t="s">
        <v>25</v>
      </c>
      <c r="E887" s="43"/>
      <c r="F887" s="112">
        <v>100</v>
      </c>
      <c r="G887" s="26">
        <f>G888</f>
        <v>0</v>
      </c>
      <c r="H887" s="113">
        <f t="shared" si="89"/>
        <v>100</v>
      </c>
      <c r="I887" s="26">
        <f>I888</f>
        <v>0</v>
      </c>
      <c r="J887" s="113">
        <f t="shared" si="90"/>
        <v>100</v>
      </c>
      <c r="L887" s="1"/>
      <c r="M887" s="1"/>
    </row>
    <row r="888" spans="1:13" ht="25.5" outlineLevel="4" x14ac:dyDescent="0.25">
      <c r="A888" s="82" t="s">
        <v>30</v>
      </c>
      <c r="B888" s="43" t="s">
        <v>453</v>
      </c>
      <c r="C888" s="43" t="s">
        <v>483</v>
      </c>
      <c r="D888" s="43" t="s">
        <v>31</v>
      </c>
      <c r="E888" s="43"/>
      <c r="F888" s="112">
        <v>100</v>
      </c>
      <c r="G888" s="26">
        <f>G889</f>
        <v>0</v>
      </c>
      <c r="H888" s="113">
        <f t="shared" si="89"/>
        <v>100</v>
      </c>
      <c r="I888" s="26">
        <f>I889</f>
        <v>0</v>
      </c>
      <c r="J888" s="113">
        <f t="shared" si="90"/>
        <v>100</v>
      </c>
      <c r="L888" s="1"/>
      <c r="M888" s="1"/>
    </row>
    <row r="889" spans="1:13" ht="25.5" outlineLevel="4" x14ac:dyDescent="0.25">
      <c r="A889" s="29" t="s">
        <v>727</v>
      </c>
      <c r="B889" s="45" t="s">
        <v>453</v>
      </c>
      <c r="C889" s="43" t="s">
        <v>483</v>
      </c>
      <c r="D889" s="59" t="s">
        <v>728</v>
      </c>
      <c r="E889" s="43"/>
      <c r="F889" s="112">
        <v>100</v>
      </c>
      <c r="G889" s="26">
        <f>G890</f>
        <v>0</v>
      </c>
      <c r="H889" s="113">
        <f t="shared" si="89"/>
        <v>100</v>
      </c>
      <c r="I889" s="26">
        <f>I890</f>
        <v>0</v>
      </c>
      <c r="J889" s="113">
        <f t="shared" si="90"/>
        <v>100</v>
      </c>
      <c r="L889" s="1"/>
      <c r="M889" s="1"/>
    </row>
    <row r="890" spans="1:13" ht="25.5" outlineLevel="6" x14ac:dyDescent="0.25">
      <c r="A890" s="82" t="s">
        <v>266</v>
      </c>
      <c r="B890" s="43" t="s">
        <v>453</v>
      </c>
      <c r="C890" s="43" t="s">
        <v>483</v>
      </c>
      <c r="D890" s="43" t="s">
        <v>267</v>
      </c>
      <c r="E890" s="43"/>
      <c r="F890" s="112">
        <v>100</v>
      </c>
      <c r="G890" s="26">
        <f>G891</f>
        <v>0</v>
      </c>
      <c r="H890" s="113">
        <f t="shared" si="89"/>
        <v>100</v>
      </c>
      <c r="I890" s="26">
        <f>I891</f>
        <v>0</v>
      </c>
      <c r="J890" s="113">
        <f t="shared" si="90"/>
        <v>100</v>
      </c>
      <c r="L890" s="1"/>
      <c r="M890" s="1"/>
    </row>
    <row r="891" spans="1:13" ht="25.5" outlineLevel="7" x14ac:dyDescent="0.25">
      <c r="A891" s="83" t="s">
        <v>361</v>
      </c>
      <c r="B891" s="44" t="s">
        <v>453</v>
      </c>
      <c r="C891" s="44" t="s">
        <v>483</v>
      </c>
      <c r="D891" s="44" t="s">
        <v>267</v>
      </c>
      <c r="E891" s="44" t="s">
        <v>362</v>
      </c>
      <c r="F891" s="112">
        <v>100</v>
      </c>
      <c r="G891" s="31"/>
      <c r="H891" s="113">
        <f t="shared" si="89"/>
        <v>100</v>
      </c>
      <c r="I891" s="31"/>
      <c r="J891" s="113">
        <f t="shared" si="90"/>
        <v>100</v>
      </c>
      <c r="M891" s="23">
        <f>J891+L891</f>
        <v>100</v>
      </c>
    </row>
    <row r="892" spans="1:13" ht="38.25" outlineLevel="3" x14ac:dyDescent="0.25">
      <c r="A892" s="82" t="s">
        <v>159</v>
      </c>
      <c r="B892" s="43" t="s">
        <v>453</v>
      </c>
      <c r="C892" s="43" t="s">
        <v>483</v>
      </c>
      <c r="D892" s="43" t="s">
        <v>160</v>
      </c>
      <c r="E892" s="43"/>
      <c r="F892" s="112">
        <v>130</v>
      </c>
      <c r="G892" s="26">
        <f>G893+G896</f>
        <v>0</v>
      </c>
      <c r="H892" s="113">
        <f t="shared" si="89"/>
        <v>130</v>
      </c>
      <c r="I892" s="26">
        <f>I893+I896</f>
        <v>0</v>
      </c>
      <c r="J892" s="113">
        <f t="shared" si="90"/>
        <v>130</v>
      </c>
      <c r="L892" s="1"/>
      <c r="M892" s="1"/>
    </row>
    <row r="893" spans="1:13" ht="25.5" outlineLevel="3" x14ac:dyDescent="0.25">
      <c r="A893" s="29" t="s">
        <v>784</v>
      </c>
      <c r="B893" s="45" t="s">
        <v>453</v>
      </c>
      <c r="C893" s="43" t="s">
        <v>483</v>
      </c>
      <c r="D893" s="59" t="s">
        <v>785</v>
      </c>
      <c r="E893" s="43"/>
      <c r="F893" s="112">
        <v>100</v>
      </c>
      <c r="G893" s="26">
        <f>G894</f>
        <v>0</v>
      </c>
      <c r="H893" s="113">
        <f t="shared" si="89"/>
        <v>100</v>
      </c>
      <c r="I893" s="26">
        <f>I894</f>
        <v>0</v>
      </c>
      <c r="J893" s="113">
        <f t="shared" si="90"/>
        <v>100</v>
      </c>
      <c r="L893" s="1"/>
      <c r="M893" s="1"/>
    </row>
    <row r="894" spans="1:13" ht="25.5" outlineLevel="6" x14ac:dyDescent="0.25">
      <c r="A894" s="82" t="s">
        <v>161</v>
      </c>
      <c r="B894" s="43" t="s">
        <v>453</v>
      </c>
      <c r="C894" s="43" t="s">
        <v>483</v>
      </c>
      <c r="D894" s="43" t="s">
        <v>492</v>
      </c>
      <c r="E894" s="43"/>
      <c r="F894" s="112">
        <v>100</v>
      </c>
      <c r="G894" s="26">
        <f>G895</f>
        <v>0</v>
      </c>
      <c r="H894" s="113">
        <f t="shared" si="89"/>
        <v>100</v>
      </c>
      <c r="I894" s="26">
        <f>I895</f>
        <v>0</v>
      </c>
      <c r="J894" s="113">
        <f t="shared" si="90"/>
        <v>100</v>
      </c>
      <c r="L894" s="1"/>
      <c r="M894" s="1"/>
    </row>
    <row r="895" spans="1:13" ht="25.5" outlineLevel="7" x14ac:dyDescent="0.25">
      <c r="A895" s="83" t="s">
        <v>361</v>
      </c>
      <c r="B895" s="44" t="s">
        <v>453</v>
      </c>
      <c r="C895" s="44" t="s">
        <v>483</v>
      </c>
      <c r="D895" s="44" t="s">
        <v>492</v>
      </c>
      <c r="E895" s="44" t="s">
        <v>362</v>
      </c>
      <c r="F895" s="112">
        <v>100</v>
      </c>
      <c r="G895" s="31"/>
      <c r="H895" s="113">
        <f t="shared" si="89"/>
        <v>100</v>
      </c>
      <c r="I895" s="31"/>
      <c r="J895" s="113">
        <f t="shared" si="90"/>
        <v>100</v>
      </c>
      <c r="M895" s="23">
        <f>J895+L895</f>
        <v>100</v>
      </c>
    </row>
    <row r="896" spans="1:13" outlineLevel="7" x14ac:dyDescent="0.25">
      <c r="A896" s="29" t="s">
        <v>786</v>
      </c>
      <c r="B896" s="45" t="s">
        <v>453</v>
      </c>
      <c r="C896" s="43" t="s">
        <v>483</v>
      </c>
      <c r="D896" s="59" t="s">
        <v>787</v>
      </c>
      <c r="E896" s="44"/>
      <c r="F896" s="112">
        <v>30</v>
      </c>
      <c r="G896" s="26">
        <f>G897</f>
        <v>0</v>
      </c>
      <c r="H896" s="113">
        <f t="shared" si="89"/>
        <v>30</v>
      </c>
      <c r="I896" s="26">
        <f>I897</f>
        <v>0</v>
      </c>
      <c r="J896" s="113">
        <f t="shared" si="90"/>
        <v>30</v>
      </c>
      <c r="L896" s="1"/>
      <c r="M896" s="1"/>
    </row>
    <row r="897" spans="1:13" ht="25.5" outlineLevel="6" x14ac:dyDescent="0.25">
      <c r="A897" s="82" t="s">
        <v>161</v>
      </c>
      <c r="B897" s="43" t="s">
        <v>453</v>
      </c>
      <c r="C897" s="43" t="s">
        <v>483</v>
      </c>
      <c r="D897" s="43" t="s">
        <v>493</v>
      </c>
      <c r="E897" s="43"/>
      <c r="F897" s="112">
        <v>30</v>
      </c>
      <c r="G897" s="26">
        <f>G898</f>
        <v>0</v>
      </c>
      <c r="H897" s="113">
        <f t="shared" si="89"/>
        <v>30</v>
      </c>
      <c r="I897" s="26">
        <f>I898</f>
        <v>0</v>
      </c>
      <c r="J897" s="113">
        <f t="shared" si="90"/>
        <v>30</v>
      </c>
      <c r="L897" s="1"/>
      <c r="M897" s="1"/>
    </row>
    <row r="898" spans="1:13" ht="25.5" outlineLevel="7" x14ac:dyDescent="0.25">
      <c r="A898" s="83" t="s">
        <v>361</v>
      </c>
      <c r="B898" s="44" t="s">
        <v>453</v>
      </c>
      <c r="C898" s="44" t="s">
        <v>483</v>
      </c>
      <c r="D898" s="44" t="s">
        <v>493</v>
      </c>
      <c r="E898" s="44" t="s">
        <v>362</v>
      </c>
      <c r="F898" s="112">
        <v>30</v>
      </c>
      <c r="G898" s="31"/>
      <c r="H898" s="113">
        <f t="shared" si="89"/>
        <v>30</v>
      </c>
      <c r="I898" s="31"/>
      <c r="J898" s="113">
        <f t="shared" si="90"/>
        <v>30</v>
      </c>
      <c r="M898" s="23">
        <f>J898+L898</f>
        <v>30</v>
      </c>
    </row>
    <row r="899" spans="1:13" ht="25.5" outlineLevel="3" x14ac:dyDescent="0.25">
      <c r="A899" s="82" t="s">
        <v>182</v>
      </c>
      <c r="B899" s="43" t="s">
        <v>453</v>
      </c>
      <c r="C899" s="43" t="s">
        <v>483</v>
      </c>
      <c r="D899" s="43" t="s">
        <v>183</v>
      </c>
      <c r="E899" s="43"/>
      <c r="F899" s="112">
        <v>200</v>
      </c>
      <c r="G899" s="26">
        <f>G900</f>
        <v>0</v>
      </c>
      <c r="H899" s="113">
        <f t="shared" si="89"/>
        <v>200</v>
      </c>
      <c r="I899" s="26">
        <f>I900</f>
        <v>0</v>
      </c>
      <c r="J899" s="113">
        <f t="shared" si="90"/>
        <v>200</v>
      </c>
      <c r="L899" s="1"/>
      <c r="M899" s="1"/>
    </row>
    <row r="900" spans="1:13" ht="25.5" outlineLevel="4" x14ac:dyDescent="0.25">
      <c r="A900" s="82" t="s">
        <v>184</v>
      </c>
      <c r="B900" s="43" t="s">
        <v>453</v>
      </c>
      <c r="C900" s="43" t="s">
        <v>483</v>
      </c>
      <c r="D900" s="43" t="s">
        <v>185</v>
      </c>
      <c r="E900" s="43"/>
      <c r="F900" s="112">
        <v>200</v>
      </c>
      <c r="G900" s="26">
        <f>G901</f>
        <v>0</v>
      </c>
      <c r="H900" s="113">
        <f t="shared" si="89"/>
        <v>200</v>
      </c>
      <c r="I900" s="26">
        <f>I901</f>
        <v>0</v>
      </c>
      <c r="J900" s="113">
        <f t="shared" si="90"/>
        <v>200</v>
      </c>
      <c r="L900" s="1"/>
      <c r="M900" s="1"/>
    </row>
    <row r="901" spans="1:13" ht="25.5" outlineLevel="4" x14ac:dyDescent="0.25">
      <c r="A901" s="29" t="s">
        <v>571</v>
      </c>
      <c r="B901" s="45" t="s">
        <v>453</v>
      </c>
      <c r="C901" s="43" t="s">
        <v>483</v>
      </c>
      <c r="D901" s="59" t="s">
        <v>572</v>
      </c>
      <c r="E901" s="43"/>
      <c r="F901" s="112">
        <v>200</v>
      </c>
      <c r="G901" s="26">
        <f>G902</f>
        <v>0</v>
      </c>
      <c r="H901" s="113">
        <f t="shared" si="89"/>
        <v>200</v>
      </c>
      <c r="I901" s="26">
        <f>I902</f>
        <v>0</v>
      </c>
      <c r="J901" s="113">
        <f t="shared" si="90"/>
        <v>200</v>
      </c>
      <c r="L901" s="1"/>
      <c r="M901" s="1"/>
    </row>
    <row r="902" spans="1:13" ht="25.5" outlineLevel="6" x14ac:dyDescent="0.25">
      <c r="A902" s="82" t="s">
        <v>96</v>
      </c>
      <c r="B902" s="43" t="s">
        <v>453</v>
      </c>
      <c r="C902" s="43" t="s">
        <v>483</v>
      </c>
      <c r="D902" s="43" t="s">
        <v>494</v>
      </c>
      <c r="E902" s="43"/>
      <c r="F902" s="112">
        <v>200</v>
      </c>
      <c r="G902" s="26">
        <f>G903</f>
        <v>0</v>
      </c>
      <c r="H902" s="113">
        <f t="shared" si="89"/>
        <v>200</v>
      </c>
      <c r="I902" s="26">
        <f>I903</f>
        <v>0</v>
      </c>
      <c r="J902" s="113">
        <f t="shared" si="90"/>
        <v>200</v>
      </c>
      <c r="L902" s="1"/>
      <c r="M902" s="1"/>
    </row>
    <row r="903" spans="1:13" ht="25.5" outlineLevel="7" x14ac:dyDescent="0.25">
      <c r="A903" s="83" t="s">
        <v>361</v>
      </c>
      <c r="B903" s="44" t="s">
        <v>453</v>
      </c>
      <c r="C903" s="44" t="s">
        <v>483</v>
      </c>
      <c r="D903" s="44" t="s">
        <v>494</v>
      </c>
      <c r="E903" s="44" t="s">
        <v>362</v>
      </c>
      <c r="F903" s="112">
        <v>200</v>
      </c>
      <c r="G903" s="31"/>
      <c r="H903" s="113">
        <f t="shared" si="89"/>
        <v>200</v>
      </c>
      <c r="I903" s="31"/>
      <c r="J903" s="113">
        <f t="shared" si="90"/>
        <v>200</v>
      </c>
      <c r="M903" s="23">
        <f>J903+L903</f>
        <v>200</v>
      </c>
    </row>
    <row r="904" spans="1:13" ht="38.25" outlineLevel="3" x14ac:dyDescent="0.25">
      <c r="A904" s="82" t="s">
        <v>34</v>
      </c>
      <c r="B904" s="43" t="s">
        <v>453</v>
      </c>
      <c r="C904" s="43" t="s">
        <v>483</v>
      </c>
      <c r="D904" s="43" t="s">
        <v>35</v>
      </c>
      <c r="E904" s="43"/>
      <c r="F904" s="112">
        <v>4551.4342299999998</v>
      </c>
      <c r="G904" s="26">
        <f>G905+G918</f>
        <v>416.3</v>
      </c>
      <c r="H904" s="113">
        <f t="shared" si="89"/>
        <v>4967.73423</v>
      </c>
      <c r="I904" s="26">
        <f>I905+I918</f>
        <v>0</v>
      </c>
      <c r="J904" s="113">
        <f t="shared" si="90"/>
        <v>4967.73423</v>
      </c>
      <c r="L904" s="1"/>
      <c r="M904" s="1"/>
    </row>
    <row r="905" spans="1:13" ht="25.5" outlineLevel="4" x14ac:dyDescent="0.25">
      <c r="A905" s="82" t="s">
        <v>36</v>
      </c>
      <c r="B905" s="43" t="s">
        <v>453</v>
      </c>
      <c r="C905" s="43" t="s">
        <v>483</v>
      </c>
      <c r="D905" s="43" t="s">
        <v>37</v>
      </c>
      <c r="E905" s="43"/>
      <c r="F905" s="112">
        <v>4351.4342299999998</v>
      </c>
      <c r="G905" s="26">
        <f>G906+G909</f>
        <v>416.3</v>
      </c>
      <c r="H905" s="113">
        <f t="shared" si="89"/>
        <v>4767.73423</v>
      </c>
      <c r="I905" s="26">
        <f>I906+I909</f>
        <v>0</v>
      </c>
      <c r="J905" s="113">
        <f t="shared" si="90"/>
        <v>4767.73423</v>
      </c>
      <c r="L905" s="1"/>
      <c r="M905" s="1"/>
    </row>
    <row r="906" spans="1:13" outlineLevel="4" x14ac:dyDescent="0.25">
      <c r="A906" s="29" t="s">
        <v>677</v>
      </c>
      <c r="B906" s="45" t="s">
        <v>453</v>
      </c>
      <c r="C906" s="43" t="s">
        <v>483</v>
      </c>
      <c r="D906" s="59" t="s">
        <v>678</v>
      </c>
      <c r="E906" s="43"/>
      <c r="F906" s="112">
        <v>436</v>
      </c>
      <c r="G906" s="26">
        <f>G907</f>
        <v>0</v>
      </c>
      <c r="H906" s="113">
        <f t="shared" si="89"/>
        <v>436</v>
      </c>
      <c r="I906" s="26">
        <f>I907</f>
        <v>0</v>
      </c>
      <c r="J906" s="113">
        <f t="shared" si="90"/>
        <v>436</v>
      </c>
      <c r="L906" s="1"/>
      <c r="M906" s="1"/>
    </row>
    <row r="907" spans="1:13" ht="25.5" outlineLevel="6" x14ac:dyDescent="0.25">
      <c r="A907" s="82" t="s">
        <v>96</v>
      </c>
      <c r="B907" s="43" t="s">
        <v>453</v>
      </c>
      <c r="C907" s="43" t="s">
        <v>483</v>
      </c>
      <c r="D907" s="43" t="s">
        <v>97</v>
      </c>
      <c r="E907" s="43"/>
      <c r="F907" s="112">
        <v>436</v>
      </c>
      <c r="G907" s="26">
        <f>G908</f>
        <v>0</v>
      </c>
      <c r="H907" s="113">
        <f t="shared" si="89"/>
        <v>436</v>
      </c>
      <c r="I907" s="26">
        <f>I908</f>
        <v>0</v>
      </c>
      <c r="J907" s="113">
        <f t="shared" si="90"/>
        <v>436</v>
      </c>
      <c r="L907" s="1"/>
      <c r="M907" s="1"/>
    </row>
    <row r="908" spans="1:13" ht="25.5" outlineLevel="7" x14ac:dyDescent="0.25">
      <c r="A908" s="83" t="s">
        <v>361</v>
      </c>
      <c r="B908" s="44" t="s">
        <v>453</v>
      </c>
      <c r="C908" s="44" t="s">
        <v>483</v>
      </c>
      <c r="D908" s="44" t="s">
        <v>97</v>
      </c>
      <c r="E908" s="44" t="s">
        <v>362</v>
      </c>
      <c r="F908" s="112">
        <v>436</v>
      </c>
      <c r="G908" s="31"/>
      <c r="H908" s="113">
        <f t="shared" si="89"/>
        <v>436</v>
      </c>
      <c r="I908" s="31"/>
      <c r="J908" s="113">
        <f t="shared" si="90"/>
        <v>436</v>
      </c>
      <c r="M908" s="23">
        <f>J908+L908</f>
        <v>436</v>
      </c>
    </row>
    <row r="909" spans="1:13" ht="25.5" outlineLevel="7" x14ac:dyDescent="0.25">
      <c r="A909" s="29" t="s">
        <v>788</v>
      </c>
      <c r="B909" s="45" t="s">
        <v>453</v>
      </c>
      <c r="C909" s="43" t="s">
        <v>483</v>
      </c>
      <c r="D909" s="59" t="s">
        <v>789</v>
      </c>
      <c r="E909" s="44"/>
      <c r="F909" s="112">
        <v>3915.4</v>
      </c>
      <c r="G909" s="26">
        <f>G910+G913</f>
        <v>416.3</v>
      </c>
      <c r="H909" s="113">
        <f t="shared" si="89"/>
        <v>4331.7</v>
      </c>
      <c r="I909" s="26">
        <f>I910+I913</f>
        <v>0</v>
      </c>
      <c r="J909" s="113">
        <f t="shared" si="90"/>
        <v>4331.7</v>
      </c>
      <c r="L909" s="1"/>
      <c r="M909" s="1"/>
    </row>
    <row r="910" spans="1:13" ht="25.5" outlineLevel="6" x14ac:dyDescent="0.25">
      <c r="A910" s="82" t="s">
        <v>495</v>
      </c>
      <c r="B910" s="43" t="s">
        <v>453</v>
      </c>
      <c r="C910" s="43" t="s">
        <v>483</v>
      </c>
      <c r="D910" s="43" t="s">
        <v>496</v>
      </c>
      <c r="E910" s="43"/>
      <c r="F910" s="112">
        <v>994.73423000000003</v>
      </c>
      <c r="G910" s="26">
        <f>G911+G912</f>
        <v>416.3</v>
      </c>
      <c r="H910" s="113">
        <f t="shared" si="89"/>
        <v>1411.03423</v>
      </c>
      <c r="I910" s="26">
        <f>I911+I912</f>
        <v>0</v>
      </c>
      <c r="J910" s="113">
        <f t="shared" si="90"/>
        <v>1411.03423</v>
      </c>
      <c r="L910" s="1"/>
      <c r="M910" s="1"/>
    </row>
    <row r="911" spans="1:13" ht="25.5" outlineLevel="7" x14ac:dyDescent="0.25">
      <c r="A911" s="83" t="s">
        <v>10</v>
      </c>
      <c r="B911" s="44" t="s">
        <v>453</v>
      </c>
      <c r="C911" s="44" t="s">
        <v>483</v>
      </c>
      <c r="D911" s="44" t="s">
        <v>496</v>
      </c>
      <c r="E911" s="44" t="s">
        <v>11</v>
      </c>
      <c r="F911" s="112">
        <v>694.32449999999994</v>
      </c>
      <c r="G911" s="28">
        <v>416.3</v>
      </c>
      <c r="H911" s="113">
        <f t="shared" si="89"/>
        <v>1110.6244999999999</v>
      </c>
      <c r="I911" s="31"/>
      <c r="J911" s="113">
        <f t="shared" si="90"/>
        <v>1110.6244999999999</v>
      </c>
      <c r="M911" s="23">
        <f t="shared" ref="M911:M912" si="91">J911+L911</f>
        <v>1110.6244999999999</v>
      </c>
    </row>
    <row r="912" spans="1:13" ht="51" outlineLevel="7" x14ac:dyDescent="0.25">
      <c r="A912" s="83" t="s">
        <v>12</v>
      </c>
      <c r="B912" s="44" t="s">
        <v>453</v>
      </c>
      <c r="C912" s="44" t="s">
        <v>483</v>
      </c>
      <c r="D912" s="44" t="s">
        <v>496</v>
      </c>
      <c r="E912" s="44" t="s">
        <v>13</v>
      </c>
      <c r="F912" s="112">
        <v>300.40973000000002</v>
      </c>
      <c r="G912" s="31"/>
      <c r="H912" s="113">
        <f t="shared" si="89"/>
        <v>300.40973000000002</v>
      </c>
      <c r="I912" s="31"/>
      <c r="J912" s="113">
        <f t="shared" si="90"/>
        <v>300.40973000000002</v>
      </c>
      <c r="M912" s="23">
        <f t="shared" si="91"/>
        <v>300.40973000000002</v>
      </c>
    </row>
    <row r="913" spans="1:13" ht="25.5" outlineLevel="6" x14ac:dyDescent="0.25">
      <c r="A913" s="82" t="s">
        <v>497</v>
      </c>
      <c r="B913" s="43" t="s">
        <v>453</v>
      </c>
      <c r="C913" s="43" t="s">
        <v>483</v>
      </c>
      <c r="D913" s="43" t="s">
        <v>498</v>
      </c>
      <c r="E913" s="43"/>
      <c r="F913" s="112">
        <v>2920.7</v>
      </c>
      <c r="G913" s="26">
        <f>G914+G915+G916+G917</f>
        <v>0</v>
      </c>
      <c r="H913" s="113">
        <f t="shared" si="89"/>
        <v>2920.7</v>
      </c>
      <c r="I913" s="26">
        <f>I914+I915+I916+I917</f>
        <v>0</v>
      </c>
      <c r="J913" s="113">
        <f t="shared" si="90"/>
        <v>2920.7</v>
      </c>
      <c r="L913" s="1"/>
      <c r="M913" s="1"/>
    </row>
    <row r="914" spans="1:13" ht="25.5" outlineLevel="7" x14ac:dyDescent="0.25">
      <c r="A914" s="83" t="s">
        <v>10</v>
      </c>
      <c r="B914" s="44" t="s">
        <v>453</v>
      </c>
      <c r="C914" s="44" t="s">
        <v>483</v>
      </c>
      <c r="D914" s="44" t="s">
        <v>498</v>
      </c>
      <c r="E914" s="44" t="s">
        <v>11</v>
      </c>
      <c r="F914" s="112">
        <v>1321</v>
      </c>
      <c r="G914" s="31"/>
      <c r="H914" s="113">
        <f t="shared" si="89"/>
        <v>1321</v>
      </c>
      <c r="I914" s="31"/>
      <c r="J914" s="113">
        <f t="shared" si="90"/>
        <v>1321</v>
      </c>
      <c r="M914" s="23">
        <f t="shared" ref="M914:M917" si="92">J914+L914</f>
        <v>1321</v>
      </c>
    </row>
    <row r="915" spans="1:13" ht="51" outlineLevel="7" x14ac:dyDescent="0.25">
      <c r="A915" s="83" t="s">
        <v>12</v>
      </c>
      <c r="B915" s="44" t="s">
        <v>453</v>
      </c>
      <c r="C915" s="44" t="s">
        <v>483</v>
      </c>
      <c r="D915" s="44" t="s">
        <v>498</v>
      </c>
      <c r="E915" s="44" t="s">
        <v>13</v>
      </c>
      <c r="F915" s="112">
        <v>405</v>
      </c>
      <c r="G915" s="31"/>
      <c r="H915" s="113">
        <f t="shared" si="89"/>
        <v>405</v>
      </c>
      <c r="I915" s="31"/>
      <c r="J915" s="113">
        <f t="shared" si="90"/>
        <v>405</v>
      </c>
      <c r="M915" s="23">
        <f t="shared" si="92"/>
        <v>405</v>
      </c>
    </row>
    <row r="916" spans="1:13" outlineLevel="7" x14ac:dyDescent="0.25">
      <c r="A916" s="83" t="s">
        <v>44</v>
      </c>
      <c r="B916" s="44" t="s">
        <v>453</v>
      </c>
      <c r="C916" s="44" t="s">
        <v>483</v>
      </c>
      <c r="D916" s="44" t="s">
        <v>498</v>
      </c>
      <c r="E916" s="44" t="s">
        <v>45</v>
      </c>
      <c r="F916" s="112">
        <v>1194</v>
      </c>
      <c r="G916" s="31"/>
      <c r="H916" s="113">
        <f t="shared" si="89"/>
        <v>1194</v>
      </c>
      <c r="I916" s="31"/>
      <c r="J916" s="113">
        <f t="shared" si="90"/>
        <v>1194</v>
      </c>
      <c r="M916" s="23">
        <f t="shared" si="92"/>
        <v>1194</v>
      </c>
    </row>
    <row r="917" spans="1:13" outlineLevel="7" x14ac:dyDescent="0.25">
      <c r="A917" s="83" t="s">
        <v>52</v>
      </c>
      <c r="B917" s="44" t="s">
        <v>453</v>
      </c>
      <c r="C917" s="44" t="s">
        <v>483</v>
      </c>
      <c r="D917" s="44" t="s">
        <v>498</v>
      </c>
      <c r="E917" s="44" t="s">
        <v>53</v>
      </c>
      <c r="F917" s="112">
        <v>0.7</v>
      </c>
      <c r="G917" s="31"/>
      <c r="H917" s="113">
        <f t="shared" si="89"/>
        <v>0.7</v>
      </c>
      <c r="I917" s="31"/>
      <c r="J917" s="113">
        <f t="shared" si="90"/>
        <v>0.7</v>
      </c>
      <c r="M917" s="23">
        <f t="shared" si="92"/>
        <v>0.7</v>
      </c>
    </row>
    <row r="918" spans="1:13" ht="25.5" outlineLevel="4" x14ac:dyDescent="0.25">
      <c r="A918" s="82" t="s">
        <v>100</v>
      </c>
      <c r="B918" s="43" t="s">
        <v>453</v>
      </c>
      <c r="C918" s="43" t="s">
        <v>483</v>
      </c>
      <c r="D918" s="43" t="s">
        <v>101</v>
      </c>
      <c r="E918" s="43"/>
      <c r="F918" s="112">
        <v>200</v>
      </c>
      <c r="G918" s="26">
        <f>G919</f>
        <v>0</v>
      </c>
      <c r="H918" s="113">
        <f t="shared" si="89"/>
        <v>200</v>
      </c>
      <c r="I918" s="26">
        <f>I919</f>
        <v>0</v>
      </c>
      <c r="J918" s="113">
        <f t="shared" si="90"/>
        <v>200</v>
      </c>
      <c r="L918" s="1"/>
      <c r="M918" s="1"/>
    </row>
    <row r="919" spans="1:13" ht="25.5" outlineLevel="4" x14ac:dyDescent="0.25">
      <c r="A919" s="29" t="s">
        <v>687</v>
      </c>
      <c r="B919" s="45" t="s">
        <v>453</v>
      </c>
      <c r="C919" s="43" t="s">
        <v>483</v>
      </c>
      <c r="D919" s="59" t="s">
        <v>688</v>
      </c>
      <c r="E919" s="43"/>
      <c r="F919" s="112">
        <v>200</v>
      </c>
      <c r="G919" s="26">
        <f>G920</f>
        <v>0</v>
      </c>
      <c r="H919" s="113">
        <f t="shared" si="89"/>
        <v>200</v>
      </c>
      <c r="I919" s="26">
        <f>I920</f>
        <v>0</v>
      </c>
      <c r="J919" s="113">
        <f t="shared" si="90"/>
        <v>200</v>
      </c>
      <c r="L919" s="1"/>
      <c r="M919" s="1"/>
    </row>
    <row r="920" spans="1:13" ht="38.25" outlineLevel="6" x14ac:dyDescent="0.25">
      <c r="A920" s="82" t="s">
        <v>102</v>
      </c>
      <c r="B920" s="43" t="s">
        <v>453</v>
      </c>
      <c r="C920" s="43" t="s">
        <v>483</v>
      </c>
      <c r="D920" s="43" t="s">
        <v>103</v>
      </c>
      <c r="E920" s="43"/>
      <c r="F920" s="112">
        <v>200</v>
      </c>
      <c r="G920" s="26">
        <f>G921</f>
        <v>0</v>
      </c>
      <c r="H920" s="113">
        <f t="shared" si="89"/>
        <v>200</v>
      </c>
      <c r="I920" s="26">
        <f>I921</f>
        <v>0</v>
      </c>
      <c r="J920" s="113">
        <f t="shared" si="90"/>
        <v>200</v>
      </c>
      <c r="L920" s="1"/>
      <c r="M920" s="1"/>
    </row>
    <row r="921" spans="1:13" ht="25.5" outlineLevel="7" x14ac:dyDescent="0.25">
      <c r="A921" s="83" t="s">
        <v>361</v>
      </c>
      <c r="B921" s="44" t="s">
        <v>453</v>
      </c>
      <c r="C921" s="44" t="s">
        <v>483</v>
      </c>
      <c r="D921" s="44" t="s">
        <v>103</v>
      </c>
      <c r="E921" s="44" t="s">
        <v>362</v>
      </c>
      <c r="F921" s="112">
        <v>200</v>
      </c>
      <c r="G921" s="31"/>
      <c r="H921" s="113">
        <f t="shared" si="89"/>
        <v>200</v>
      </c>
      <c r="I921" s="31"/>
      <c r="J921" s="113">
        <f t="shared" si="90"/>
        <v>200</v>
      </c>
      <c r="M921" s="23">
        <f>J921+L921</f>
        <v>200</v>
      </c>
    </row>
    <row r="922" spans="1:13" ht="38.25" outlineLevel="3" x14ac:dyDescent="0.25">
      <c r="A922" s="82" t="s">
        <v>249</v>
      </c>
      <c r="B922" s="43" t="s">
        <v>453</v>
      </c>
      <c r="C922" s="43" t="s">
        <v>483</v>
      </c>
      <c r="D922" s="43" t="s">
        <v>250</v>
      </c>
      <c r="E922" s="43"/>
      <c r="F922" s="112">
        <v>80</v>
      </c>
      <c r="G922" s="26">
        <f>G923+G926</f>
        <v>0</v>
      </c>
      <c r="H922" s="113">
        <f t="shared" si="89"/>
        <v>80</v>
      </c>
      <c r="I922" s="26">
        <f>I923+I926</f>
        <v>0</v>
      </c>
      <c r="J922" s="113">
        <f t="shared" si="90"/>
        <v>80</v>
      </c>
      <c r="L922" s="1"/>
      <c r="M922" s="1"/>
    </row>
    <row r="923" spans="1:13" outlineLevel="3" x14ac:dyDescent="0.25">
      <c r="A923" s="29" t="s">
        <v>721</v>
      </c>
      <c r="B923" s="45" t="s">
        <v>453</v>
      </c>
      <c r="C923" s="43" t="s">
        <v>483</v>
      </c>
      <c r="D923" s="59" t="s">
        <v>722</v>
      </c>
      <c r="E923" s="43"/>
      <c r="F923" s="112">
        <v>5</v>
      </c>
      <c r="G923" s="26">
        <f>G924</f>
        <v>0</v>
      </c>
      <c r="H923" s="113">
        <f t="shared" si="89"/>
        <v>5</v>
      </c>
      <c r="I923" s="26">
        <f>I924</f>
        <v>0</v>
      </c>
      <c r="J923" s="113">
        <f t="shared" si="90"/>
        <v>5</v>
      </c>
      <c r="L923" s="1"/>
      <c r="M923" s="1"/>
    </row>
    <row r="924" spans="1:13" ht="38.25" outlineLevel="6" x14ac:dyDescent="0.25">
      <c r="A924" s="82" t="s">
        <v>251</v>
      </c>
      <c r="B924" s="43" t="s">
        <v>453</v>
      </c>
      <c r="C924" s="43" t="s">
        <v>483</v>
      </c>
      <c r="D924" s="43" t="s">
        <v>252</v>
      </c>
      <c r="E924" s="43"/>
      <c r="F924" s="112">
        <v>5</v>
      </c>
      <c r="G924" s="26">
        <f>G925</f>
        <v>0</v>
      </c>
      <c r="H924" s="113">
        <f t="shared" si="89"/>
        <v>5</v>
      </c>
      <c r="I924" s="26">
        <f>I925</f>
        <v>0</v>
      </c>
      <c r="J924" s="113">
        <f t="shared" si="90"/>
        <v>5</v>
      </c>
      <c r="L924" s="1"/>
      <c r="M924" s="1"/>
    </row>
    <row r="925" spans="1:13" ht="25.5" outlineLevel="7" x14ac:dyDescent="0.25">
      <c r="A925" s="83" t="s">
        <v>361</v>
      </c>
      <c r="B925" s="44" t="s">
        <v>453</v>
      </c>
      <c r="C925" s="44" t="s">
        <v>483</v>
      </c>
      <c r="D925" s="44" t="s">
        <v>252</v>
      </c>
      <c r="E925" s="44" t="s">
        <v>362</v>
      </c>
      <c r="F925" s="112">
        <v>5</v>
      </c>
      <c r="G925" s="31"/>
      <c r="H925" s="113">
        <f t="shared" si="89"/>
        <v>5</v>
      </c>
      <c r="I925" s="31"/>
      <c r="J925" s="113">
        <f t="shared" si="90"/>
        <v>5</v>
      </c>
      <c r="M925" s="23">
        <f>J925+L925</f>
        <v>5</v>
      </c>
    </row>
    <row r="926" spans="1:13" ht="25.5" outlineLevel="7" x14ac:dyDescent="0.25">
      <c r="A926" s="29" t="s">
        <v>790</v>
      </c>
      <c r="B926" s="45" t="s">
        <v>453</v>
      </c>
      <c r="C926" s="43" t="s">
        <v>483</v>
      </c>
      <c r="D926" s="59" t="s">
        <v>791</v>
      </c>
      <c r="E926" s="44"/>
      <c r="F926" s="112">
        <v>75</v>
      </c>
      <c r="G926" s="26">
        <f>G927</f>
        <v>0</v>
      </c>
      <c r="H926" s="113">
        <f t="shared" si="89"/>
        <v>75</v>
      </c>
      <c r="I926" s="26">
        <f>I927</f>
        <v>0</v>
      </c>
      <c r="J926" s="113">
        <f t="shared" si="90"/>
        <v>75</v>
      </c>
      <c r="L926" s="1"/>
      <c r="M926" s="1"/>
    </row>
    <row r="927" spans="1:13" ht="25.5" outlineLevel="6" x14ac:dyDescent="0.25">
      <c r="A927" s="82" t="s">
        <v>499</v>
      </c>
      <c r="B927" s="43" t="s">
        <v>453</v>
      </c>
      <c r="C927" s="43" t="s">
        <v>483</v>
      </c>
      <c r="D927" s="43" t="s">
        <v>500</v>
      </c>
      <c r="E927" s="43"/>
      <c r="F927" s="112">
        <v>75</v>
      </c>
      <c r="G927" s="26">
        <f>G928</f>
        <v>0</v>
      </c>
      <c r="H927" s="113">
        <f t="shared" si="89"/>
        <v>75</v>
      </c>
      <c r="I927" s="26">
        <f>I928</f>
        <v>0</v>
      </c>
      <c r="J927" s="113">
        <f t="shared" si="90"/>
        <v>75</v>
      </c>
      <c r="L927" s="1"/>
      <c r="M927" s="1"/>
    </row>
    <row r="928" spans="1:13" ht="25.5" outlineLevel="7" x14ac:dyDescent="0.25">
      <c r="A928" s="83" t="s">
        <v>361</v>
      </c>
      <c r="B928" s="44" t="s">
        <v>453</v>
      </c>
      <c r="C928" s="44" t="s">
        <v>483</v>
      </c>
      <c r="D928" s="44" t="s">
        <v>500</v>
      </c>
      <c r="E928" s="44" t="s">
        <v>362</v>
      </c>
      <c r="F928" s="112">
        <v>75</v>
      </c>
      <c r="G928" s="31"/>
      <c r="H928" s="113">
        <f t="shared" si="89"/>
        <v>75</v>
      </c>
      <c r="I928" s="31"/>
      <c r="J928" s="113">
        <f t="shared" si="90"/>
        <v>75</v>
      </c>
      <c r="M928" s="23">
        <f>J928+L928</f>
        <v>75</v>
      </c>
    </row>
    <row r="929" spans="1:13" ht="51" outlineLevel="3" x14ac:dyDescent="0.25">
      <c r="A929" s="82" t="s">
        <v>118</v>
      </c>
      <c r="B929" s="43" t="s">
        <v>453</v>
      </c>
      <c r="C929" s="43" t="s">
        <v>483</v>
      </c>
      <c r="D929" s="43" t="s">
        <v>119</v>
      </c>
      <c r="E929" s="43"/>
      <c r="F929" s="112">
        <v>3</v>
      </c>
      <c r="G929" s="26">
        <f>G930</f>
        <v>0</v>
      </c>
      <c r="H929" s="113">
        <f t="shared" si="89"/>
        <v>3</v>
      </c>
      <c r="I929" s="26">
        <f>I930</f>
        <v>0</v>
      </c>
      <c r="J929" s="113">
        <f t="shared" si="90"/>
        <v>3</v>
      </c>
      <c r="L929" s="1"/>
      <c r="M929" s="1"/>
    </row>
    <row r="930" spans="1:13" ht="25.5" outlineLevel="3" x14ac:dyDescent="0.25">
      <c r="A930" s="29" t="s">
        <v>792</v>
      </c>
      <c r="B930" s="45" t="s">
        <v>453</v>
      </c>
      <c r="C930" s="43" t="s">
        <v>483</v>
      </c>
      <c r="D930" s="59" t="s">
        <v>793</v>
      </c>
      <c r="E930" s="43"/>
      <c r="F930" s="112">
        <v>3</v>
      </c>
      <c r="G930" s="26">
        <f>G931</f>
        <v>0</v>
      </c>
      <c r="H930" s="113">
        <f t="shared" si="89"/>
        <v>3</v>
      </c>
      <c r="I930" s="26">
        <f>I931</f>
        <v>0</v>
      </c>
      <c r="J930" s="113">
        <f t="shared" si="90"/>
        <v>3</v>
      </c>
      <c r="L930" s="1"/>
      <c r="M930" s="1"/>
    </row>
    <row r="931" spans="1:13" ht="38.25" outlineLevel="6" x14ac:dyDescent="0.25">
      <c r="A931" s="82" t="s">
        <v>116</v>
      </c>
      <c r="B931" s="43" t="s">
        <v>453</v>
      </c>
      <c r="C931" s="43" t="s">
        <v>483</v>
      </c>
      <c r="D931" s="43" t="s">
        <v>501</v>
      </c>
      <c r="E931" s="43"/>
      <c r="F931" s="112">
        <v>3</v>
      </c>
      <c r="G931" s="26">
        <f>G932</f>
        <v>0</v>
      </c>
      <c r="H931" s="113">
        <f t="shared" si="89"/>
        <v>3</v>
      </c>
      <c r="I931" s="26">
        <f>I932</f>
        <v>0</v>
      </c>
      <c r="J931" s="113">
        <f t="shared" si="90"/>
        <v>3</v>
      </c>
      <c r="L931" s="1"/>
      <c r="M931" s="1"/>
    </row>
    <row r="932" spans="1:13" ht="25.5" outlineLevel="7" x14ac:dyDescent="0.25">
      <c r="A932" s="83" t="s">
        <v>361</v>
      </c>
      <c r="B932" s="44" t="s">
        <v>453</v>
      </c>
      <c r="C932" s="44" t="s">
        <v>483</v>
      </c>
      <c r="D932" s="44" t="s">
        <v>501</v>
      </c>
      <c r="E932" s="44" t="s">
        <v>362</v>
      </c>
      <c r="F932" s="112">
        <v>3</v>
      </c>
      <c r="G932" s="31"/>
      <c r="H932" s="113">
        <f t="shared" si="89"/>
        <v>3</v>
      </c>
      <c r="I932" s="31"/>
      <c r="J932" s="113">
        <f t="shared" si="90"/>
        <v>3</v>
      </c>
      <c r="M932" s="23">
        <f>J932+L932</f>
        <v>3</v>
      </c>
    </row>
    <row r="933" spans="1:13" outlineLevel="1" x14ac:dyDescent="0.25">
      <c r="A933" s="82" t="s">
        <v>285</v>
      </c>
      <c r="B933" s="43" t="s">
        <v>453</v>
      </c>
      <c r="C933" s="43" t="s">
        <v>286</v>
      </c>
      <c r="D933" s="43"/>
      <c r="E933" s="43"/>
      <c r="F933" s="112">
        <v>41846.699999999997</v>
      </c>
      <c r="G933" s="26">
        <f>G934</f>
        <v>0</v>
      </c>
      <c r="H933" s="113">
        <f t="shared" si="89"/>
        <v>41846.699999999997</v>
      </c>
      <c r="I933" s="26">
        <f>I934</f>
        <v>1500</v>
      </c>
      <c r="J933" s="113">
        <f t="shared" si="90"/>
        <v>43346.7</v>
      </c>
      <c r="L933" s="1"/>
      <c r="M933" s="1"/>
    </row>
    <row r="934" spans="1:13" outlineLevel="2" x14ac:dyDescent="0.25">
      <c r="A934" s="82" t="s">
        <v>287</v>
      </c>
      <c r="B934" s="43" t="s">
        <v>453</v>
      </c>
      <c r="C934" s="43" t="s">
        <v>288</v>
      </c>
      <c r="D934" s="43"/>
      <c r="E934" s="43"/>
      <c r="F934" s="112">
        <v>41846.699999999997</v>
      </c>
      <c r="G934" s="26">
        <f>G935</f>
        <v>0</v>
      </c>
      <c r="H934" s="113">
        <f t="shared" si="89"/>
        <v>41846.699999999997</v>
      </c>
      <c r="I934" s="26">
        <f>I935</f>
        <v>1500</v>
      </c>
      <c r="J934" s="113">
        <f t="shared" si="90"/>
        <v>43346.7</v>
      </c>
      <c r="L934" s="1"/>
      <c r="M934" s="1"/>
    </row>
    <row r="935" spans="1:13" ht="25.5" outlineLevel="3" x14ac:dyDescent="0.25">
      <c r="A935" s="82" t="s">
        <v>289</v>
      </c>
      <c r="B935" s="43" t="s">
        <v>453</v>
      </c>
      <c r="C935" s="43" t="s">
        <v>288</v>
      </c>
      <c r="D935" s="43" t="s">
        <v>290</v>
      </c>
      <c r="E935" s="43"/>
      <c r="F935" s="112">
        <v>41846.699999999997</v>
      </c>
      <c r="G935" s="26">
        <f>G936</f>
        <v>0</v>
      </c>
      <c r="H935" s="113">
        <f t="shared" si="89"/>
        <v>41846.699999999997</v>
      </c>
      <c r="I935" s="26">
        <f>I936</f>
        <v>1500</v>
      </c>
      <c r="J935" s="113">
        <f t="shared" si="90"/>
        <v>43346.7</v>
      </c>
      <c r="L935" s="1"/>
      <c r="M935" s="1"/>
    </row>
    <row r="936" spans="1:13" ht="25.5" outlineLevel="3" x14ac:dyDescent="0.25">
      <c r="A936" s="29" t="s">
        <v>733</v>
      </c>
      <c r="B936" s="45" t="s">
        <v>453</v>
      </c>
      <c r="C936" s="43" t="s">
        <v>288</v>
      </c>
      <c r="D936" s="59" t="s">
        <v>734</v>
      </c>
      <c r="E936" s="43"/>
      <c r="F936" s="112">
        <v>41846.699999999997</v>
      </c>
      <c r="G936" s="26">
        <f>G937+G939+G941+G943+G945</f>
        <v>0</v>
      </c>
      <c r="H936" s="113">
        <f t="shared" si="89"/>
        <v>41846.699999999997</v>
      </c>
      <c r="I936" s="26">
        <f>I937+I939+I941+I943+I945</f>
        <v>1500</v>
      </c>
      <c r="J936" s="113">
        <f t="shared" si="90"/>
        <v>43346.7</v>
      </c>
      <c r="L936" s="1"/>
      <c r="M936" s="1"/>
    </row>
    <row r="937" spans="1:13" ht="25.5" outlineLevel="6" x14ac:dyDescent="0.25">
      <c r="A937" s="82" t="s">
        <v>424</v>
      </c>
      <c r="B937" s="43" t="s">
        <v>453</v>
      </c>
      <c r="C937" s="43" t="s">
        <v>288</v>
      </c>
      <c r="D937" s="43" t="s">
        <v>502</v>
      </c>
      <c r="E937" s="43"/>
      <c r="F937" s="112">
        <v>10800</v>
      </c>
      <c r="G937" s="26">
        <f>G938</f>
        <v>0</v>
      </c>
      <c r="H937" s="113">
        <f t="shared" si="89"/>
        <v>10800</v>
      </c>
      <c r="I937" s="26">
        <f>I938</f>
        <v>0</v>
      </c>
      <c r="J937" s="113">
        <f t="shared" si="90"/>
        <v>10800</v>
      </c>
      <c r="L937" s="1"/>
      <c r="M937" s="1"/>
    </row>
    <row r="938" spans="1:13" ht="25.5" outlineLevel="7" x14ac:dyDescent="0.25">
      <c r="A938" s="83" t="s">
        <v>503</v>
      </c>
      <c r="B938" s="44" t="s">
        <v>453</v>
      </c>
      <c r="C938" s="44" t="s">
        <v>288</v>
      </c>
      <c r="D938" s="44" t="s">
        <v>502</v>
      </c>
      <c r="E938" s="44" t="s">
        <v>504</v>
      </c>
      <c r="F938" s="112">
        <v>10800</v>
      </c>
      <c r="G938" s="114"/>
      <c r="H938" s="113">
        <f t="shared" si="89"/>
        <v>10800</v>
      </c>
      <c r="I938" s="114"/>
      <c r="J938" s="113">
        <f t="shared" si="90"/>
        <v>10800</v>
      </c>
      <c r="M938" s="23">
        <f>J938+L938</f>
        <v>10800</v>
      </c>
    </row>
    <row r="939" spans="1:13" ht="25.5" outlineLevel="6" x14ac:dyDescent="0.25">
      <c r="A939" s="82" t="s">
        <v>58</v>
      </c>
      <c r="B939" s="43" t="s">
        <v>453</v>
      </c>
      <c r="C939" s="43" t="s">
        <v>288</v>
      </c>
      <c r="D939" s="43" t="s">
        <v>505</v>
      </c>
      <c r="E939" s="43"/>
      <c r="F939" s="112">
        <v>3526.4</v>
      </c>
      <c r="G939" s="26">
        <f>G940</f>
        <v>0</v>
      </c>
      <c r="H939" s="113">
        <f t="shared" si="89"/>
        <v>3526.4</v>
      </c>
      <c r="I939" s="26">
        <f>I940</f>
        <v>0</v>
      </c>
      <c r="J939" s="113">
        <f t="shared" si="90"/>
        <v>3526.4</v>
      </c>
      <c r="L939" s="1"/>
      <c r="M939" s="1"/>
    </row>
    <row r="940" spans="1:13" ht="25.5" outlineLevel="7" x14ac:dyDescent="0.25">
      <c r="A940" s="83" t="s">
        <v>503</v>
      </c>
      <c r="B940" s="44" t="s">
        <v>453</v>
      </c>
      <c r="C940" s="44" t="s">
        <v>288</v>
      </c>
      <c r="D940" s="44" t="s">
        <v>505</v>
      </c>
      <c r="E940" s="44" t="s">
        <v>504</v>
      </c>
      <c r="F940" s="112">
        <v>3526.4</v>
      </c>
      <c r="G940" s="31"/>
      <c r="H940" s="113">
        <f t="shared" si="89"/>
        <v>3526.4</v>
      </c>
      <c r="I940" s="31"/>
      <c r="J940" s="113">
        <f t="shared" si="90"/>
        <v>3526.4</v>
      </c>
      <c r="M940" s="23">
        <f>J940+L940</f>
        <v>3526.4</v>
      </c>
    </row>
    <row r="941" spans="1:13" ht="51" outlineLevel="6" x14ac:dyDescent="0.25">
      <c r="A941" s="82" t="s">
        <v>84</v>
      </c>
      <c r="B941" s="43" t="s">
        <v>453</v>
      </c>
      <c r="C941" s="43" t="s">
        <v>288</v>
      </c>
      <c r="D941" s="43" t="s">
        <v>506</v>
      </c>
      <c r="E941" s="43"/>
      <c r="F941" s="112">
        <v>300</v>
      </c>
      <c r="G941" s="26">
        <f>G942</f>
        <v>0</v>
      </c>
      <c r="H941" s="113">
        <f t="shared" si="89"/>
        <v>300</v>
      </c>
      <c r="I941" s="26">
        <f>I942</f>
        <v>0</v>
      </c>
      <c r="J941" s="113">
        <f t="shared" si="90"/>
        <v>300</v>
      </c>
      <c r="L941" s="1"/>
      <c r="M941" s="1"/>
    </row>
    <row r="942" spans="1:13" ht="25.5" outlineLevel="7" x14ac:dyDescent="0.25">
      <c r="A942" s="83" t="s">
        <v>503</v>
      </c>
      <c r="B942" s="44" t="s">
        <v>453</v>
      </c>
      <c r="C942" s="44" t="s">
        <v>288</v>
      </c>
      <c r="D942" s="44" t="s">
        <v>506</v>
      </c>
      <c r="E942" s="44" t="s">
        <v>504</v>
      </c>
      <c r="F942" s="112">
        <v>300</v>
      </c>
      <c r="G942" s="31"/>
      <c r="H942" s="113">
        <f t="shared" si="89"/>
        <v>300</v>
      </c>
      <c r="I942" s="31"/>
      <c r="J942" s="113">
        <f t="shared" si="90"/>
        <v>300</v>
      </c>
      <c r="M942" s="23">
        <f>J942+L942</f>
        <v>300</v>
      </c>
    </row>
    <row r="943" spans="1:13" outlineLevel="6" x14ac:dyDescent="0.25">
      <c r="A943" s="82" t="s">
        <v>62</v>
      </c>
      <c r="B943" s="43" t="s">
        <v>453</v>
      </c>
      <c r="C943" s="43" t="s">
        <v>288</v>
      </c>
      <c r="D943" s="43" t="s">
        <v>507</v>
      </c>
      <c r="E943" s="43"/>
      <c r="F943" s="112">
        <v>2356.4</v>
      </c>
      <c r="G943" s="26">
        <f>G944</f>
        <v>0</v>
      </c>
      <c r="H943" s="113">
        <f t="shared" ref="H943:H947" si="93">F943+G943</f>
        <v>2356.4</v>
      </c>
      <c r="I943" s="26">
        <f>I944</f>
        <v>0</v>
      </c>
      <c r="J943" s="113">
        <f t="shared" ref="J943:J947" si="94">H943+I943</f>
        <v>2356.4</v>
      </c>
      <c r="L943" s="1"/>
      <c r="M943" s="1"/>
    </row>
    <row r="944" spans="1:13" ht="25.5" outlineLevel="7" x14ac:dyDescent="0.25">
      <c r="A944" s="83" t="s">
        <v>503</v>
      </c>
      <c r="B944" s="44" t="s">
        <v>453</v>
      </c>
      <c r="C944" s="44" t="s">
        <v>288</v>
      </c>
      <c r="D944" s="44" t="s">
        <v>507</v>
      </c>
      <c r="E944" s="44" t="s">
        <v>504</v>
      </c>
      <c r="F944" s="112">
        <v>2356.4</v>
      </c>
      <c r="G944" s="31"/>
      <c r="H944" s="113">
        <f t="shared" si="93"/>
        <v>2356.4</v>
      </c>
      <c r="I944" s="31"/>
      <c r="J944" s="113">
        <f t="shared" si="94"/>
        <v>2356.4</v>
      </c>
      <c r="M944" s="23">
        <f>J944+L944</f>
        <v>2356.4</v>
      </c>
    </row>
    <row r="945" spans="1:13" ht="38.25" outlineLevel="6" x14ac:dyDescent="0.25">
      <c r="A945" s="82" t="s">
        <v>129</v>
      </c>
      <c r="B945" s="43" t="s">
        <v>453</v>
      </c>
      <c r="C945" s="43" t="s">
        <v>288</v>
      </c>
      <c r="D945" s="43" t="s">
        <v>508</v>
      </c>
      <c r="E945" s="43"/>
      <c r="F945" s="112">
        <v>24863.9</v>
      </c>
      <c r="G945" s="26">
        <f>G946+G947</f>
        <v>0</v>
      </c>
      <c r="H945" s="113">
        <f t="shared" si="93"/>
        <v>24863.9</v>
      </c>
      <c r="I945" s="26">
        <f>I946+I947</f>
        <v>1500</v>
      </c>
      <c r="J945" s="113">
        <f t="shared" si="94"/>
        <v>26363.9</v>
      </c>
      <c r="L945" s="1"/>
      <c r="M945" s="1"/>
    </row>
    <row r="946" spans="1:13" ht="51" outlineLevel="7" x14ac:dyDescent="0.25">
      <c r="A946" s="83" t="s">
        <v>509</v>
      </c>
      <c r="B946" s="44" t="s">
        <v>453</v>
      </c>
      <c r="C946" s="44" t="s">
        <v>288</v>
      </c>
      <c r="D946" s="44" t="s">
        <v>508</v>
      </c>
      <c r="E946" s="44" t="s">
        <v>510</v>
      </c>
      <c r="F946" s="112">
        <v>23463.9</v>
      </c>
      <c r="G946" s="31"/>
      <c r="H946" s="113">
        <f t="shared" si="93"/>
        <v>23463.9</v>
      </c>
      <c r="I946" s="31"/>
      <c r="J946" s="113">
        <f t="shared" si="94"/>
        <v>23463.9</v>
      </c>
      <c r="M946" s="23">
        <f t="shared" ref="M946:M947" si="95">J946+L946</f>
        <v>23463.9</v>
      </c>
    </row>
    <row r="947" spans="1:13" ht="25.5" outlineLevel="7" x14ac:dyDescent="0.25">
      <c r="A947" s="83" t="s">
        <v>503</v>
      </c>
      <c r="B947" s="44" t="s">
        <v>453</v>
      </c>
      <c r="C947" s="44" t="s">
        <v>288</v>
      </c>
      <c r="D947" s="44" t="s">
        <v>508</v>
      </c>
      <c r="E947" s="44" t="s">
        <v>504</v>
      </c>
      <c r="F947" s="112">
        <v>1400</v>
      </c>
      <c r="G947" s="31"/>
      <c r="H947" s="113">
        <f t="shared" si="93"/>
        <v>1400</v>
      </c>
      <c r="I947" s="116">
        <f>1160+340</f>
        <v>1500</v>
      </c>
      <c r="J947" s="113">
        <f t="shared" si="94"/>
        <v>2900</v>
      </c>
      <c r="K947" s="32" t="s">
        <v>796</v>
      </c>
      <c r="M947" s="23">
        <f t="shared" si="95"/>
        <v>2900</v>
      </c>
    </row>
    <row r="948" spans="1:13" ht="38.25" x14ac:dyDescent="0.25">
      <c r="A948" s="81" t="s">
        <v>511</v>
      </c>
      <c r="B948" s="42" t="s">
        <v>512</v>
      </c>
      <c r="C948" s="42"/>
      <c r="D948" s="42"/>
      <c r="E948" s="42"/>
      <c r="F948" s="15">
        <v>3718.9</v>
      </c>
      <c r="G948" s="111">
        <f>G949</f>
        <v>0</v>
      </c>
      <c r="H948" s="111">
        <f>F948+G948</f>
        <v>3718.9</v>
      </c>
      <c r="I948" s="111">
        <f>I949</f>
        <v>0</v>
      </c>
      <c r="J948" s="111">
        <f>H948+I948</f>
        <v>3718.9</v>
      </c>
      <c r="L948" s="1"/>
      <c r="M948" s="1"/>
    </row>
    <row r="949" spans="1:13" outlineLevel="1" x14ac:dyDescent="0.25">
      <c r="A949" s="82" t="s">
        <v>2</v>
      </c>
      <c r="B949" s="43" t="s">
        <v>512</v>
      </c>
      <c r="C949" s="43" t="s">
        <v>3</v>
      </c>
      <c r="D949" s="43"/>
      <c r="E949" s="43"/>
      <c r="F949" s="112">
        <v>3718.9</v>
      </c>
      <c r="G949" s="26">
        <f>G950</f>
        <v>0</v>
      </c>
      <c r="H949" s="113">
        <f t="shared" ref="H949:H955" si="96">F949+G949</f>
        <v>3718.9</v>
      </c>
      <c r="I949" s="26">
        <f>I950</f>
        <v>0</v>
      </c>
      <c r="J949" s="113">
        <f t="shared" ref="J949:J955" si="97">H949+I949</f>
        <v>3718.9</v>
      </c>
      <c r="L949" s="1"/>
      <c r="M949" s="1"/>
    </row>
    <row r="950" spans="1:13" ht="38.25" outlineLevel="2" x14ac:dyDescent="0.25">
      <c r="A950" s="82" t="s">
        <v>329</v>
      </c>
      <c r="B950" s="43" t="s">
        <v>512</v>
      </c>
      <c r="C950" s="43" t="s">
        <v>330</v>
      </c>
      <c r="D950" s="43"/>
      <c r="E950" s="43"/>
      <c r="F950" s="112">
        <v>3718.9</v>
      </c>
      <c r="G950" s="26">
        <f>G951</f>
        <v>0</v>
      </c>
      <c r="H950" s="113">
        <f t="shared" si="96"/>
        <v>3718.9</v>
      </c>
      <c r="I950" s="26">
        <f>I951</f>
        <v>0</v>
      </c>
      <c r="J950" s="113">
        <f t="shared" si="97"/>
        <v>3718.9</v>
      </c>
      <c r="L950" s="1"/>
      <c r="M950" s="1"/>
    </row>
    <row r="951" spans="1:13" outlineLevel="3" x14ac:dyDescent="0.25">
      <c r="A951" s="82" t="s">
        <v>6</v>
      </c>
      <c r="B951" s="43" t="s">
        <v>512</v>
      </c>
      <c r="C951" s="43" t="s">
        <v>330</v>
      </c>
      <c r="D951" s="43" t="s">
        <v>7</v>
      </c>
      <c r="E951" s="43"/>
      <c r="F951" s="112">
        <v>3718.9</v>
      </c>
      <c r="G951" s="26">
        <f>G952</f>
        <v>0</v>
      </c>
      <c r="H951" s="113">
        <f t="shared" si="96"/>
        <v>3718.9</v>
      </c>
      <c r="I951" s="26">
        <f>I952</f>
        <v>0</v>
      </c>
      <c r="J951" s="113">
        <f t="shared" si="97"/>
        <v>3718.9</v>
      </c>
      <c r="L951" s="1"/>
      <c r="M951" s="1"/>
    </row>
    <row r="952" spans="1:13" ht="25.5" outlineLevel="6" x14ac:dyDescent="0.25">
      <c r="A952" s="82" t="s">
        <v>513</v>
      </c>
      <c r="B952" s="43" t="s">
        <v>512</v>
      </c>
      <c r="C952" s="43" t="s">
        <v>330</v>
      </c>
      <c r="D952" s="43" t="s">
        <v>514</v>
      </c>
      <c r="E952" s="43"/>
      <c r="F952" s="112">
        <v>3718.9</v>
      </c>
      <c r="G952" s="26">
        <f>G953+G954+G955</f>
        <v>0</v>
      </c>
      <c r="H952" s="113">
        <f t="shared" si="96"/>
        <v>3718.9</v>
      </c>
      <c r="I952" s="26">
        <f>I953+I954+I955</f>
        <v>0</v>
      </c>
      <c r="J952" s="113">
        <f t="shared" si="97"/>
        <v>3718.9</v>
      </c>
      <c r="L952" s="1"/>
      <c r="M952" s="1"/>
    </row>
    <row r="953" spans="1:13" ht="25.5" outlineLevel="7" x14ac:dyDescent="0.25">
      <c r="A953" s="83" t="s">
        <v>10</v>
      </c>
      <c r="B953" s="44" t="s">
        <v>512</v>
      </c>
      <c r="C953" s="44" t="s">
        <v>330</v>
      </c>
      <c r="D953" s="44" t="s">
        <v>514</v>
      </c>
      <c r="E953" s="44" t="s">
        <v>11</v>
      </c>
      <c r="F953" s="112">
        <v>2832.9</v>
      </c>
      <c r="G953" s="31"/>
      <c r="H953" s="113">
        <f t="shared" si="96"/>
        <v>2832.9</v>
      </c>
      <c r="I953" s="31"/>
      <c r="J953" s="113">
        <f t="shared" si="97"/>
        <v>2832.9</v>
      </c>
      <c r="M953" s="23">
        <f t="shared" ref="M953:M955" si="98">J953+L953</f>
        <v>2832.9</v>
      </c>
    </row>
    <row r="954" spans="1:13" ht="51" outlineLevel="7" x14ac:dyDescent="0.25">
      <c r="A954" s="83" t="s">
        <v>12</v>
      </c>
      <c r="B954" s="44" t="s">
        <v>512</v>
      </c>
      <c r="C954" s="44" t="s">
        <v>330</v>
      </c>
      <c r="D954" s="44" t="s">
        <v>514</v>
      </c>
      <c r="E954" s="44" t="s">
        <v>13</v>
      </c>
      <c r="F954" s="112">
        <v>847</v>
      </c>
      <c r="G954" s="31"/>
      <c r="H954" s="113">
        <f t="shared" si="96"/>
        <v>847</v>
      </c>
      <c r="I954" s="31"/>
      <c r="J954" s="113">
        <f t="shared" si="97"/>
        <v>847</v>
      </c>
      <c r="M954" s="23">
        <f t="shared" si="98"/>
        <v>847</v>
      </c>
    </row>
    <row r="955" spans="1:13" outlineLevel="7" x14ac:dyDescent="0.25">
      <c r="A955" s="83" t="s">
        <v>44</v>
      </c>
      <c r="B955" s="44" t="s">
        <v>512</v>
      </c>
      <c r="C955" s="44" t="s">
        <v>330</v>
      </c>
      <c r="D955" s="44" t="s">
        <v>514</v>
      </c>
      <c r="E955" s="44" t="s">
        <v>45</v>
      </c>
      <c r="F955" s="112">
        <v>39</v>
      </c>
      <c r="G955" s="31"/>
      <c r="H955" s="113">
        <f t="shared" si="96"/>
        <v>39</v>
      </c>
      <c r="I955" s="31"/>
      <c r="J955" s="113">
        <f t="shared" si="97"/>
        <v>39</v>
      </c>
      <c r="M955" s="23">
        <f t="shared" si="98"/>
        <v>39</v>
      </c>
    </row>
    <row r="956" spans="1:13" ht="51" x14ac:dyDescent="0.25">
      <c r="A956" s="81" t="s">
        <v>515</v>
      </c>
      <c r="B956" s="42" t="s">
        <v>516</v>
      </c>
      <c r="C956" s="42"/>
      <c r="D956" s="42"/>
      <c r="E956" s="42"/>
      <c r="F956" s="15">
        <v>68816.154609999998</v>
      </c>
      <c r="G956" s="111">
        <f>G957+G972</f>
        <v>19020.200000000004</v>
      </c>
      <c r="H956" s="111">
        <f>F956+G956</f>
        <v>87836.354610000009</v>
      </c>
      <c r="I956" s="111">
        <f>I957+I972</f>
        <v>1182.4000000000001</v>
      </c>
      <c r="J956" s="111">
        <f>H956+I956</f>
        <v>89018.754610000004</v>
      </c>
      <c r="L956" s="1"/>
      <c r="M956" s="1"/>
    </row>
    <row r="957" spans="1:13" outlineLevel="1" x14ac:dyDescent="0.25">
      <c r="A957" s="82" t="s">
        <v>139</v>
      </c>
      <c r="B957" s="43" t="s">
        <v>516</v>
      </c>
      <c r="C957" s="43" t="s">
        <v>140</v>
      </c>
      <c r="D957" s="43"/>
      <c r="E957" s="43"/>
      <c r="F957" s="112">
        <v>7690.8</v>
      </c>
      <c r="G957" s="26">
        <f>G958</f>
        <v>797.69999999999993</v>
      </c>
      <c r="H957" s="113">
        <f t="shared" ref="H957:H999" si="99">F957+G957</f>
        <v>8488.5</v>
      </c>
      <c r="I957" s="26">
        <f>I958</f>
        <v>0</v>
      </c>
      <c r="J957" s="113">
        <f t="shared" ref="J957:J999" si="100">H957+I957</f>
        <v>8488.5</v>
      </c>
      <c r="L957" s="1"/>
      <c r="M957" s="1"/>
    </row>
    <row r="958" spans="1:13" outlineLevel="2" x14ac:dyDescent="0.25">
      <c r="A958" s="82" t="s">
        <v>157</v>
      </c>
      <c r="B958" s="43" t="s">
        <v>516</v>
      </c>
      <c r="C958" s="43" t="s">
        <v>158</v>
      </c>
      <c r="D958" s="43"/>
      <c r="E958" s="43"/>
      <c r="F958" s="112">
        <v>7690.8</v>
      </c>
      <c r="G958" s="26">
        <f>G959</f>
        <v>797.69999999999993</v>
      </c>
      <c r="H958" s="113">
        <f t="shared" si="99"/>
        <v>8488.5</v>
      </c>
      <c r="I958" s="26">
        <f>I959</f>
        <v>0</v>
      </c>
      <c r="J958" s="113">
        <f t="shared" si="100"/>
        <v>8488.5</v>
      </c>
      <c r="L958" s="1"/>
      <c r="M958" s="1"/>
    </row>
    <row r="959" spans="1:13" ht="25.5" outlineLevel="3" x14ac:dyDescent="0.25">
      <c r="A959" s="82" t="s">
        <v>78</v>
      </c>
      <c r="B959" s="43" t="s">
        <v>516</v>
      </c>
      <c r="C959" s="43" t="s">
        <v>158</v>
      </c>
      <c r="D959" s="43" t="s">
        <v>79</v>
      </c>
      <c r="E959" s="43"/>
      <c r="F959" s="112">
        <v>7690.8</v>
      </c>
      <c r="G959" s="26">
        <f>G960+G967</f>
        <v>797.69999999999993</v>
      </c>
      <c r="H959" s="113">
        <f t="shared" si="99"/>
        <v>8488.5</v>
      </c>
      <c r="I959" s="26">
        <f>I960+I967</f>
        <v>0</v>
      </c>
      <c r="J959" s="113">
        <f t="shared" si="100"/>
        <v>8488.5</v>
      </c>
      <c r="L959" s="1"/>
      <c r="M959" s="1"/>
    </row>
    <row r="960" spans="1:13" ht="25.5" outlineLevel="4" x14ac:dyDescent="0.25">
      <c r="A960" s="82" t="s">
        <v>80</v>
      </c>
      <c r="B960" s="43" t="s">
        <v>516</v>
      </c>
      <c r="C960" s="43" t="s">
        <v>158</v>
      </c>
      <c r="D960" s="43" t="s">
        <v>81</v>
      </c>
      <c r="E960" s="43"/>
      <c r="F960" s="112">
        <v>7690.8</v>
      </c>
      <c r="G960" s="26">
        <f>G961</f>
        <v>0</v>
      </c>
      <c r="H960" s="113">
        <f t="shared" si="99"/>
        <v>7690.8</v>
      </c>
      <c r="I960" s="26">
        <f>I961</f>
        <v>0</v>
      </c>
      <c r="J960" s="113">
        <f t="shared" si="100"/>
        <v>7690.8</v>
      </c>
      <c r="L960" s="1"/>
      <c r="M960" s="1"/>
    </row>
    <row r="961" spans="1:13" ht="25.5" outlineLevel="4" x14ac:dyDescent="0.25">
      <c r="A961" s="88" t="s">
        <v>735</v>
      </c>
      <c r="B961" s="59" t="s">
        <v>516</v>
      </c>
      <c r="C961" s="43" t="s">
        <v>158</v>
      </c>
      <c r="D961" s="59" t="s">
        <v>736</v>
      </c>
      <c r="E961" s="43"/>
      <c r="F961" s="112">
        <v>7690.8</v>
      </c>
      <c r="G961" s="26">
        <f>G962</f>
        <v>0</v>
      </c>
      <c r="H961" s="113">
        <f t="shared" si="99"/>
        <v>7690.8</v>
      </c>
      <c r="I961" s="26">
        <f>I962</f>
        <v>0</v>
      </c>
      <c r="J961" s="113">
        <f t="shared" si="100"/>
        <v>7690.8</v>
      </c>
      <c r="L961" s="1"/>
      <c r="M961" s="1"/>
    </row>
    <row r="962" spans="1:13" outlineLevel="6" x14ac:dyDescent="0.25">
      <c r="A962" s="82" t="s">
        <v>305</v>
      </c>
      <c r="B962" s="43" t="s">
        <v>516</v>
      </c>
      <c r="C962" s="43" t="s">
        <v>158</v>
      </c>
      <c r="D962" s="43" t="s">
        <v>306</v>
      </c>
      <c r="E962" s="43"/>
      <c r="F962" s="112">
        <v>7690.8</v>
      </c>
      <c r="G962" s="26">
        <f>G963+G964+G965+G966</f>
        <v>0</v>
      </c>
      <c r="H962" s="113">
        <f t="shared" si="99"/>
        <v>7690.8</v>
      </c>
      <c r="I962" s="26">
        <f>I963+I964+I965+I966</f>
        <v>0</v>
      </c>
      <c r="J962" s="113">
        <f t="shared" si="100"/>
        <v>7690.8</v>
      </c>
      <c r="L962" s="1"/>
      <c r="M962" s="1"/>
    </row>
    <row r="963" spans="1:13" ht="25.5" outlineLevel="7" x14ac:dyDescent="0.25">
      <c r="A963" s="83" t="s">
        <v>10</v>
      </c>
      <c r="B963" s="44" t="s">
        <v>516</v>
      </c>
      <c r="C963" s="44" t="s">
        <v>158</v>
      </c>
      <c r="D963" s="44" t="s">
        <v>306</v>
      </c>
      <c r="E963" s="44" t="s">
        <v>11</v>
      </c>
      <c r="F963" s="112">
        <v>5807.1</v>
      </c>
      <c r="G963" s="31"/>
      <c r="H963" s="113">
        <f t="shared" si="99"/>
        <v>5807.1</v>
      </c>
      <c r="I963" s="31"/>
      <c r="J963" s="113">
        <f t="shared" si="100"/>
        <v>5807.1</v>
      </c>
      <c r="M963" s="23">
        <f t="shared" ref="M963:M966" si="101">J963+L963</f>
        <v>5807.1</v>
      </c>
    </row>
    <row r="964" spans="1:13" ht="38.25" outlineLevel="7" x14ac:dyDescent="0.25">
      <c r="A964" s="83" t="s">
        <v>40</v>
      </c>
      <c r="B964" s="44" t="s">
        <v>516</v>
      </c>
      <c r="C964" s="44" t="s">
        <v>158</v>
      </c>
      <c r="D964" s="44" t="s">
        <v>306</v>
      </c>
      <c r="E964" s="44" t="s">
        <v>41</v>
      </c>
      <c r="F964" s="112">
        <v>60</v>
      </c>
      <c r="G964" s="31"/>
      <c r="H964" s="113">
        <f t="shared" si="99"/>
        <v>60</v>
      </c>
      <c r="I964" s="31"/>
      <c r="J964" s="113">
        <f t="shared" si="100"/>
        <v>60</v>
      </c>
      <c r="M964" s="23">
        <f t="shared" si="101"/>
        <v>60</v>
      </c>
    </row>
    <row r="965" spans="1:13" ht="51" outlineLevel="7" x14ac:dyDescent="0.25">
      <c r="A965" s="83" t="s">
        <v>12</v>
      </c>
      <c r="B965" s="44" t="s">
        <v>516</v>
      </c>
      <c r="C965" s="44" t="s">
        <v>158</v>
      </c>
      <c r="D965" s="44" t="s">
        <v>306</v>
      </c>
      <c r="E965" s="44" t="s">
        <v>13</v>
      </c>
      <c r="F965" s="112">
        <v>1753.7</v>
      </c>
      <c r="G965" s="31"/>
      <c r="H965" s="113">
        <f t="shared" si="99"/>
        <v>1753.7</v>
      </c>
      <c r="I965" s="31"/>
      <c r="J965" s="113">
        <f t="shared" si="100"/>
        <v>1753.7</v>
      </c>
      <c r="M965" s="23">
        <f t="shared" si="101"/>
        <v>1753.7</v>
      </c>
    </row>
    <row r="966" spans="1:13" outlineLevel="7" x14ac:dyDescent="0.25">
      <c r="A966" s="83" t="s">
        <v>44</v>
      </c>
      <c r="B966" s="44" t="s">
        <v>516</v>
      </c>
      <c r="C966" s="44" t="s">
        <v>158</v>
      </c>
      <c r="D966" s="44" t="s">
        <v>306</v>
      </c>
      <c r="E966" s="44" t="s">
        <v>45</v>
      </c>
      <c r="F966" s="112">
        <v>70</v>
      </c>
      <c r="G966" s="31"/>
      <c r="H966" s="113">
        <f t="shared" si="99"/>
        <v>70</v>
      </c>
      <c r="I966" s="31"/>
      <c r="J966" s="113">
        <f t="shared" si="100"/>
        <v>70</v>
      </c>
      <c r="M966" s="23">
        <f t="shared" si="101"/>
        <v>70</v>
      </c>
    </row>
    <row r="967" spans="1:13" s="27" customFormat="1" ht="25.5" outlineLevel="7" x14ac:dyDescent="0.25">
      <c r="A967" s="29" t="s">
        <v>585</v>
      </c>
      <c r="B967" s="43" t="s">
        <v>516</v>
      </c>
      <c r="C967" s="43" t="s">
        <v>158</v>
      </c>
      <c r="D967" s="43">
        <v>1130000000</v>
      </c>
      <c r="E967" s="43"/>
      <c r="F967" s="112">
        <v>0</v>
      </c>
      <c r="G967" s="26">
        <f>G968+G970</f>
        <v>797.69999999999993</v>
      </c>
      <c r="H967" s="113">
        <f t="shared" si="99"/>
        <v>797.69999999999993</v>
      </c>
      <c r="I967" s="26">
        <f>I968+I970</f>
        <v>0</v>
      </c>
      <c r="J967" s="113">
        <f t="shared" si="100"/>
        <v>797.69999999999993</v>
      </c>
      <c r="K967" s="32"/>
    </row>
    <row r="968" spans="1:13" ht="51" outlineLevel="7" x14ac:dyDescent="0.25">
      <c r="A968" s="29" t="s">
        <v>587</v>
      </c>
      <c r="B968" s="43" t="s">
        <v>516</v>
      </c>
      <c r="C968" s="43" t="s">
        <v>158</v>
      </c>
      <c r="D968" s="43">
        <v>1130105770</v>
      </c>
      <c r="E968" s="44"/>
      <c r="F968" s="112">
        <v>0</v>
      </c>
      <c r="G968" s="26">
        <f>G969+G970</f>
        <v>789.8</v>
      </c>
      <c r="H968" s="113">
        <f t="shared" si="99"/>
        <v>789.8</v>
      </c>
      <c r="I968" s="26">
        <f>I969+I970</f>
        <v>0</v>
      </c>
      <c r="J968" s="113">
        <f t="shared" si="100"/>
        <v>789.8</v>
      </c>
      <c r="L968" s="1"/>
      <c r="M968" s="1"/>
    </row>
    <row r="969" spans="1:13" outlineLevel="7" x14ac:dyDescent="0.25">
      <c r="A969" s="30" t="s">
        <v>553</v>
      </c>
      <c r="B969" s="44" t="s">
        <v>516</v>
      </c>
      <c r="C969" s="44" t="s">
        <v>158</v>
      </c>
      <c r="D969" s="44">
        <v>1130105770</v>
      </c>
      <c r="E969" s="44">
        <v>244</v>
      </c>
      <c r="F969" s="112"/>
      <c r="G969" s="28">
        <v>781.9</v>
      </c>
      <c r="H969" s="113">
        <f t="shared" si="99"/>
        <v>781.9</v>
      </c>
      <c r="I969" s="31"/>
      <c r="J969" s="113">
        <f t="shared" si="100"/>
        <v>781.9</v>
      </c>
      <c r="M969" s="23">
        <f>J969+L969</f>
        <v>781.9</v>
      </c>
    </row>
    <row r="970" spans="1:13" s="27" customFormat="1" ht="51" outlineLevel="7" x14ac:dyDescent="0.25">
      <c r="A970" s="29" t="s">
        <v>626</v>
      </c>
      <c r="B970" s="43" t="s">
        <v>516</v>
      </c>
      <c r="C970" s="43" t="s">
        <v>158</v>
      </c>
      <c r="D970" s="43" t="s">
        <v>627</v>
      </c>
      <c r="E970" s="43"/>
      <c r="F970" s="112">
        <v>0</v>
      </c>
      <c r="G970" s="26">
        <f>G971</f>
        <v>7.9</v>
      </c>
      <c r="H970" s="113">
        <f t="shared" si="99"/>
        <v>7.9</v>
      </c>
      <c r="I970" s="26">
        <f>I971</f>
        <v>0</v>
      </c>
      <c r="J970" s="113">
        <f t="shared" si="100"/>
        <v>7.9</v>
      </c>
      <c r="K970" s="32"/>
    </row>
    <row r="971" spans="1:13" outlineLevel="7" x14ac:dyDescent="0.25">
      <c r="A971" s="30" t="s">
        <v>553</v>
      </c>
      <c r="B971" s="44" t="s">
        <v>516</v>
      </c>
      <c r="C971" s="44" t="s">
        <v>158</v>
      </c>
      <c r="D971" s="44" t="s">
        <v>627</v>
      </c>
      <c r="E971" s="44">
        <v>244</v>
      </c>
      <c r="F971" s="112"/>
      <c r="G971" s="115">
        <v>7.9</v>
      </c>
      <c r="H971" s="113">
        <f t="shared" si="99"/>
        <v>7.9</v>
      </c>
      <c r="I971" s="31"/>
      <c r="J971" s="113">
        <f t="shared" si="100"/>
        <v>7.9</v>
      </c>
      <c r="M971" s="23">
        <f>J971+L971</f>
        <v>7.9</v>
      </c>
    </row>
    <row r="972" spans="1:13" outlineLevel="1" x14ac:dyDescent="0.25">
      <c r="A972" s="82" t="s">
        <v>174</v>
      </c>
      <c r="B972" s="43" t="s">
        <v>516</v>
      </c>
      <c r="C972" s="43" t="s">
        <v>175</v>
      </c>
      <c r="D972" s="43"/>
      <c r="E972" s="43"/>
      <c r="F972" s="112">
        <v>61125.354610000002</v>
      </c>
      <c r="G972" s="26">
        <f>G973+G993</f>
        <v>18222.500000000004</v>
      </c>
      <c r="H972" s="113">
        <f t="shared" si="99"/>
        <v>79347.854610000009</v>
      </c>
      <c r="I972" s="26">
        <f>I973+I993</f>
        <v>1182.4000000000001</v>
      </c>
      <c r="J972" s="113">
        <f t="shared" si="100"/>
        <v>80530.254610000004</v>
      </c>
      <c r="L972" s="1"/>
      <c r="M972" s="1"/>
    </row>
    <row r="973" spans="1:13" outlineLevel="2" x14ac:dyDescent="0.25">
      <c r="A973" s="82" t="s">
        <v>517</v>
      </c>
      <c r="B973" s="43" t="s">
        <v>516</v>
      </c>
      <c r="C973" s="43" t="s">
        <v>518</v>
      </c>
      <c r="D973" s="43"/>
      <c r="E973" s="43"/>
      <c r="F973" s="112">
        <v>61000</v>
      </c>
      <c r="G973" s="26">
        <f>G974</f>
        <v>18218.200000000004</v>
      </c>
      <c r="H973" s="113">
        <f t="shared" si="99"/>
        <v>79218.200000000012</v>
      </c>
      <c r="I973" s="26">
        <f>I974</f>
        <v>1182.4000000000001</v>
      </c>
      <c r="J973" s="113">
        <f t="shared" si="100"/>
        <v>80400.600000000006</v>
      </c>
      <c r="L973" s="1"/>
      <c r="M973" s="1"/>
    </row>
    <row r="974" spans="1:13" ht="25.5" outlineLevel="3" x14ac:dyDescent="0.25">
      <c r="A974" s="82" t="s">
        <v>78</v>
      </c>
      <c r="B974" s="43" t="s">
        <v>516</v>
      </c>
      <c r="C974" s="43" t="s">
        <v>518</v>
      </c>
      <c r="D974" s="43" t="s">
        <v>79</v>
      </c>
      <c r="E974" s="43"/>
      <c r="F974" s="112">
        <v>61000</v>
      </c>
      <c r="G974" s="26">
        <f>G975+G989+G979+G987</f>
        <v>18218.200000000004</v>
      </c>
      <c r="H974" s="113">
        <f t="shared" si="99"/>
        <v>79218.200000000012</v>
      </c>
      <c r="I974" s="26">
        <f>I975+I989+I979+I987</f>
        <v>1182.4000000000001</v>
      </c>
      <c r="J974" s="113">
        <f t="shared" si="100"/>
        <v>80400.600000000006</v>
      </c>
      <c r="L974" s="1"/>
      <c r="M974" s="1"/>
    </row>
    <row r="975" spans="1:13" ht="25.5" outlineLevel="4" x14ac:dyDescent="0.25">
      <c r="A975" s="82" t="s">
        <v>80</v>
      </c>
      <c r="B975" s="43" t="s">
        <v>516</v>
      </c>
      <c r="C975" s="43" t="s">
        <v>518</v>
      </c>
      <c r="D975" s="43" t="s">
        <v>81</v>
      </c>
      <c r="E975" s="43"/>
      <c r="F975" s="112">
        <v>60900</v>
      </c>
      <c r="G975" s="26">
        <f>G976</f>
        <v>18226.100000000002</v>
      </c>
      <c r="H975" s="113">
        <f t="shared" si="99"/>
        <v>79126.100000000006</v>
      </c>
      <c r="I975" s="26">
        <f>I976</f>
        <v>1182.4000000000001</v>
      </c>
      <c r="J975" s="113">
        <f t="shared" si="100"/>
        <v>80308.5</v>
      </c>
      <c r="L975" s="1"/>
      <c r="M975" s="1"/>
    </row>
    <row r="976" spans="1:13" ht="25.5" outlineLevel="4" x14ac:dyDescent="0.25">
      <c r="A976" s="102" t="s">
        <v>578</v>
      </c>
      <c r="B976" s="45" t="s">
        <v>516</v>
      </c>
      <c r="C976" s="43" t="s">
        <v>518</v>
      </c>
      <c r="D976" s="59" t="s">
        <v>581</v>
      </c>
      <c r="E976" s="43"/>
      <c r="F976" s="26">
        <v>60900</v>
      </c>
      <c r="G976" s="26">
        <f>G977+G979+G981+G985+G987</f>
        <v>18226.100000000002</v>
      </c>
      <c r="H976" s="113">
        <f t="shared" si="99"/>
        <v>79126.100000000006</v>
      </c>
      <c r="I976" s="26">
        <f>I977+I979+I981+I985+I987</f>
        <v>1182.4000000000001</v>
      </c>
      <c r="J976" s="113">
        <f t="shared" si="100"/>
        <v>80308.5</v>
      </c>
      <c r="L976" s="1"/>
      <c r="M976" s="1"/>
    </row>
    <row r="977" spans="1:13" ht="25.5" outlineLevel="4" x14ac:dyDescent="0.25">
      <c r="A977" s="29" t="s">
        <v>612</v>
      </c>
      <c r="B977" s="43" t="s">
        <v>516</v>
      </c>
      <c r="C977" s="43" t="s">
        <v>518</v>
      </c>
      <c r="D977" s="67" t="s">
        <v>614</v>
      </c>
      <c r="E977" s="58"/>
      <c r="F977" s="26">
        <f>F978</f>
        <v>0</v>
      </c>
      <c r="G977" s="26">
        <f>G978</f>
        <v>18234</v>
      </c>
      <c r="H977" s="113">
        <f t="shared" si="99"/>
        <v>18234</v>
      </c>
      <c r="I977" s="26">
        <f>I978</f>
        <v>0</v>
      </c>
      <c r="J977" s="113">
        <f t="shared" si="100"/>
        <v>18234</v>
      </c>
      <c r="L977" s="1"/>
      <c r="M977" s="1"/>
    </row>
    <row r="978" spans="1:13" ht="25.5" outlineLevel="4" x14ac:dyDescent="0.25">
      <c r="A978" s="98" t="s">
        <v>613</v>
      </c>
      <c r="B978" s="44" t="s">
        <v>516</v>
      </c>
      <c r="C978" s="44" t="s">
        <v>518</v>
      </c>
      <c r="D978" s="69" t="s">
        <v>614</v>
      </c>
      <c r="E978" s="91" t="s">
        <v>615</v>
      </c>
      <c r="F978" s="112"/>
      <c r="G978" s="28">
        <v>18234</v>
      </c>
      <c r="H978" s="113">
        <f t="shared" si="99"/>
        <v>18234</v>
      </c>
      <c r="I978" s="31"/>
      <c r="J978" s="113">
        <f t="shared" si="100"/>
        <v>18234</v>
      </c>
      <c r="M978" s="23">
        <f>J978+L978</f>
        <v>18234</v>
      </c>
    </row>
    <row r="979" spans="1:13" ht="25.5" outlineLevel="6" x14ac:dyDescent="0.25">
      <c r="A979" s="82" t="s">
        <v>291</v>
      </c>
      <c r="B979" s="43" t="s">
        <v>516</v>
      </c>
      <c r="C979" s="43" t="s">
        <v>518</v>
      </c>
      <c r="D979" s="43" t="s">
        <v>519</v>
      </c>
      <c r="E979" s="43"/>
      <c r="F979" s="112">
        <v>25900</v>
      </c>
      <c r="G979" s="26">
        <f>G980</f>
        <v>-9.8000000000000007</v>
      </c>
      <c r="H979" s="113">
        <f t="shared" si="99"/>
        <v>25890.2</v>
      </c>
      <c r="I979" s="26">
        <f>I980</f>
        <v>0</v>
      </c>
      <c r="J979" s="113">
        <f t="shared" si="100"/>
        <v>25890.2</v>
      </c>
      <c r="L979" s="1"/>
      <c r="M979" s="1"/>
    </row>
    <row r="980" spans="1:13" outlineLevel="7" x14ac:dyDescent="0.25">
      <c r="A980" s="83" t="s">
        <v>44</v>
      </c>
      <c r="B980" s="44" t="s">
        <v>516</v>
      </c>
      <c r="C980" s="44" t="s">
        <v>518</v>
      </c>
      <c r="D980" s="44" t="s">
        <v>519</v>
      </c>
      <c r="E980" s="44" t="s">
        <v>45</v>
      </c>
      <c r="F980" s="112">
        <v>25900</v>
      </c>
      <c r="G980" s="115">
        <v>-9.8000000000000007</v>
      </c>
      <c r="H980" s="113">
        <f t="shared" si="99"/>
        <v>25890.2</v>
      </c>
      <c r="I980" s="31"/>
      <c r="J980" s="113">
        <f t="shared" si="100"/>
        <v>25890.2</v>
      </c>
      <c r="M980" s="23">
        <f>J980+L980</f>
        <v>25890.2</v>
      </c>
    </row>
    <row r="981" spans="1:13" outlineLevel="6" x14ac:dyDescent="0.25">
      <c r="A981" s="82" t="s">
        <v>178</v>
      </c>
      <c r="B981" s="43" t="s">
        <v>516</v>
      </c>
      <c r="C981" s="43" t="s">
        <v>518</v>
      </c>
      <c r="D981" s="43" t="s">
        <v>179</v>
      </c>
      <c r="E981" s="43"/>
      <c r="F981" s="112">
        <v>22000</v>
      </c>
      <c r="G981" s="26">
        <f>G982+G983+G984</f>
        <v>0</v>
      </c>
      <c r="H981" s="113">
        <f t="shared" si="99"/>
        <v>22000</v>
      </c>
      <c r="I981" s="26">
        <f>I982+I983+I984</f>
        <v>1182.4000000000001</v>
      </c>
      <c r="J981" s="113">
        <f t="shared" si="100"/>
        <v>23182.400000000001</v>
      </c>
      <c r="L981" s="1"/>
      <c r="M981" s="1"/>
    </row>
    <row r="982" spans="1:13" outlineLevel="7" x14ac:dyDescent="0.25">
      <c r="A982" s="83" t="s">
        <v>44</v>
      </c>
      <c r="B982" s="44" t="s">
        <v>516</v>
      </c>
      <c r="C982" s="44" t="s">
        <v>518</v>
      </c>
      <c r="D982" s="44" t="s">
        <v>179</v>
      </c>
      <c r="E982" s="44" t="s">
        <v>45</v>
      </c>
      <c r="F982" s="112">
        <v>13500</v>
      </c>
      <c r="G982" s="31"/>
      <c r="H982" s="113">
        <f t="shared" si="99"/>
        <v>13500</v>
      </c>
      <c r="I982" s="31"/>
      <c r="J982" s="113">
        <f t="shared" si="100"/>
        <v>13500</v>
      </c>
      <c r="M982" s="23">
        <f t="shared" ref="M982:M984" si="102">J982+L982</f>
        <v>13500</v>
      </c>
    </row>
    <row r="983" spans="1:13" outlineLevel="7" x14ac:dyDescent="0.25">
      <c r="A983" s="83" t="s">
        <v>46</v>
      </c>
      <c r="B983" s="44" t="s">
        <v>516</v>
      </c>
      <c r="C983" s="44" t="s">
        <v>518</v>
      </c>
      <c r="D983" s="44" t="s">
        <v>179</v>
      </c>
      <c r="E983" s="44" t="s">
        <v>47</v>
      </c>
      <c r="F983" s="112">
        <v>2500</v>
      </c>
      <c r="G983" s="31"/>
      <c r="H983" s="113">
        <f t="shared" si="99"/>
        <v>2500</v>
      </c>
      <c r="I983" s="159">
        <v>-125.6</v>
      </c>
      <c r="J983" s="113">
        <f t="shared" si="100"/>
        <v>2374.4</v>
      </c>
      <c r="L983" s="23">
        <v>-125.6</v>
      </c>
      <c r="M983" s="23">
        <f t="shared" si="102"/>
        <v>2248.8000000000002</v>
      </c>
    </row>
    <row r="984" spans="1:13" ht="51" outlineLevel="7" x14ac:dyDescent="0.25">
      <c r="A984" s="83" t="s">
        <v>48</v>
      </c>
      <c r="B984" s="44" t="s">
        <v>516</v>
      </c>
      <c r="C984" s="44" t="s">
        <v>518</v>
      </c>
      <c r="D984" s="44" t="s">
        <v>179</v>
      </c>
      <c r="E984" s="44" t="s">
        <v>49</v>
      </c>
      <c r="F984" s="112">
        <v>6000</v>
      </c>
      <c r="G984" s="31"/>
      <c r="H984" s="113">
        <f t="shared" si="99"/>
        <v>6000</v>
      </c>
      <c r="I984" s="116">
        <v>1308</v>
      </c>
      <c r="J984" s="113">
        <f t="shared" si="100"/>
        <v>7308</v>
      </c>
      <c r="K984" s="32" t="s">
        <v>642</v>
      </c>
      <c r="M984" s="23">
        <f t="shared" si="102"/>
        <v>7308</v>
      </c>
    </row>
    <row r="985" spans="1:13" ht="38.25" outlineLevel="6" x14ac:dyDescent="0.25">
      <c r="A985" s="82" t="s">
        <v>364</v>
      </c>
      <c r="B985" s="43" t="s">
        <v>516</v>
      </c>
      <c r="C985" s="43" t="s">
        <v>518</v>
      </c>
      <c r="D985" s="43" t="s">
        <v>520</v>
      </c>
      <c r="E985" s="43"/>
      <c r="F985" s="112">
        <v>13000</v>
      </c>
      <c r="G985" s="26">
        <f>G986</f>
        <v>0</v>
      </c>
      <c r="H985" s="113">
        <f t="shared" si="99"/>
        <v>13000</v>
      </c>
      <c r="I985" s="26">
        <f>I986</f>
        <v>0</v>
      </c>
      <c r="J985" s="113">
        <f t="shared" si="100"/>
        <v>13000</v>
      </c>
      <c r="L985" s="1"/>
      <c r="M985" s="1"/>
    </row>
    <row r="986" spans="1:13" outlineLevel="7" x14ac:dyDescent="0.25">
      <c r="A986" s="83" t="s">
        <v>44</v>
      </c>
      <c r="B986" s="44" t="s">
        <v>516</v>
      </c>
      <c r="C986" s="44" t="s">
        <v>518</v>
      </c>
      <c r="D986" s="44" t="s">
        <v>520</v>
      </c>
      <c r="E986" s="44" t="s">
        <v>45</v>
      </c>
      <c r="F986" s="112">
        <v>13000</v>
      </c>
      <c r="G986" s="31"/>
      <c r="H986" s="113">
        <f t="shared" si="99"/>
        <v>13000</v>
      </c>
      <c r="I986" s="31"/>
      <c r="J986" s="113">
        <f t="shared" si="100"/>
        <v>13000</v>
      </c>
      <c r="M986" s="23">
        <f>J986+L986</f>
        <v>13000</v>
      </c>
    </row>
    <row r="987" spans="1:13" ht="25.5" outlineLevel="7" x14ac:dyDescent="0.25">
      <c r="A987" s="82" t="s">
        <v>628</v>
      </c>
      <c r="B987" s="43" t="s">
        <v>516</v>
      </c>
      <c r="C987" s="43" t="s">
        <v>518</v>
      </c>
      <c r="D987" s="43" t="s">
        <v>629</v>
      </c>
      <c r="E987" s="43"/>
      <c r="F987" s="26">
        <f>F988</f>
        <v>0</v>
      </c>
      <c r="G987" s="26">
        <f>G988</f>
        <v>1.9</v>
      </c>
      <c r="H987" s="113">
        <f t="shared" si="99"/>
        <v>1.9</v>
      </c>
      <c r="I987" s="26">
        <f>I988</f>
        <v>0</v>
      </c>
      <c r="J987" s="113">
        <f t="shared" si="100"/>
        <v>1.9</v>
      </c>
      <c r="L987" s="1"/>
      <c r="M987" s="1"/>
    </row>
    <row r="988" spans="1:13" ht="25.5" outlineLevel="7" x14ac:dyDescent="0.25">
      <c r="A988" s="98" t="s">
        <v>613</v>
      </c>
      <c r="B988" s="44" t="s">
        <v>516</v>
      </c>
      <c r="C988" s="44" t="s">
        <v>518</v>
      </c>
      <c r="D988" s="44" t="s">
        <v>629</v>
      </c>
      <c r="E988" s="44">
        <v>243</v>
      </c>
      <c r="F988" s="112"/>
      <c r="G988" s="115">
        <v>1.9</v>
      </c>
      <c r="H988" s="113">
        <f t="shared" si="99"/>
        <v>1.9</v>
      </c>
      <c r="I988" s="31"/>
      <c r="J988" s="113">
        <f t="shared" si="100"/>
        <v>1.9</v>
      </c>
      <c r="M988" s="23">
        <f>J988+L988</f>
        <v>1.9</v>
      </c>
    </row>
    <row r="989" spans="1:13" ht="25.5" outlineLevel="4" x14ac:dyDescent="0.25">
      <c r="A989" s="82" t="s">
        <v>521</v>
      </c>
      <c r="B989" s="43" t="s">
        <v>516</v>
      </c>
      <c r="C989" s="43" t="s">
        <v>518</v>
      </c>
      <c r="D989" s="43" t="s">
        <v>522</v>
      </c>
      <c r="E989" s="43"/>
      <c r="F989" s="112">
        <v>100</v>
      </c>
      <c r="G989" s="26">
        <f>G990</f>
        <v>0</v>
      </c>
      <c r="H989" s="113">
        <f t="shared" si="99"/>
        <v>100</v>
      </c>
      <c r="I989" s="26">
        <f>I990</f>
        <v>0</v>
      </c>
      <c r="J989" s="113">
        <f t="shared" si="100"/>
        <v>100</v>
      </c>
      <c r="L989" s="1"/>
      <c r="M989" s="1"/>
    </row>
    <row r="990" spans="1:13" outlineLevel="4" x14ac:dyDescent="0.25">
      <c r="A990" s="29" t="s">
        <v>586</v>
      </c>
      <c r="B990" s="43" t="s">
        <v>516</v>
      </c>
      <c r="C990" s="43" t="s">
        <v>518</v>
      </c>
      <c r="D990" s="59" t="s">
        <v>588</v>
      </c>
      <c r="E990" s="43"/>
      <c r="F990" s="112">
        <v>100</v>
      </c>
      <c r="G990" s="26">
        <f>G991</f>
        <v>0</v>
      </c>
      <c r="H990" s="113">
        <f t="shared" si="99"/>
        <v>100</v>
      </c>
      <c r="I990" s="26">
        <f>I991</f>
        <v>0</v>
      </c>
      <c r="J990" s="113">
        <f t="shared" si="100"/>
        <v>100</v>
      </c>
      <c r="L990" s="1"/>
      <c r="M990" s="1"/>
    </row>
    <row r="991" spans="1:13" ht="38.25" outlineLevel="6" x14ac:dyDescent="0.25">
      <c r="A991" s="82" t="s">
        <v>523</v>
      </c>
      <c r="B991" s="43" t="s">
        <v>516</v>
      </c>
      <c r="C991" s="43" t="s">
        <v>518</v>
      </c>
      <c r="D991" s="43" t="s">
        <v>524</v>
      </c>
      <c r="E991" s="43"/>
      <c r="F991" s="112">
        <v>100</v>
      </c>
      <c r="G991" s="26">
        <f>G992</f>
        <v>0</v>
      </c>
      <c r="H991" s="113">
        <f t="shared" si="99"/>
        <v>100</v>
      </c>
      <c r="I991" s="26">
        <f>I992</f>
        <v>0</v>
      </c>
      <c r="J991" s="113">
        <f t="shared" si="100"/>
        <v>100</v>
      </c>
      <c r="L991" s="1"/>
      <c r="M991" s="1"/>
    </row>
    <row r="992" spans="1:13" outlineLevel="7" x14ac:dyDescent="0.25">
      <c r="A992" s="83" t="s">
        <v>44</v>
      </c>
      <c r="B992" s="44" t="s">
        <v>516</v>
      </c>
      <c r="C992" s="44" t="s">
        <v>518</v>
      </c>
      <c r="D992" s="44" t="s">
        <v>524</v>
      </c>
      <c r="E992" s="44" t="s">
        <v>45</v>
      </c>
      <c r="F992" s="112">
        <v>100</v>
      </c>
      <c r="G992" s="31"/>
      <c r="H992" s="113">
        <f t="shared" si="99"/>
        <v>100</v>
      </c>
      <c r="I992" s="31"/>
      <c r="J992" s="113">
        <f t="shared" si="100"/>
        <v>100</v>
      </c>
      <c r="M992" s="23">
        <f>J992+L992</f>
        <v>100</v>
      </c>
    </row>
    <row r="993" spans="1:13" ht="25.5" outlineLevel="2" x14ac:dyDescent="0.25">
      <c r="A993" s="82" t="s">
        <v>216</v>
      </c>
      <c r="B993" s="43" t="s">
        <v>516</v>
      </c>
      <c r="C993" s="43" t="s">
        <v>217</v>
      </c>
      <c r="D993" s="43"/>
      <c r="E993" s="43"/>
      <c r="F993" s="112">
        <v>125.35460999999999</v>
      </c>
      <c r="G993" s="26">
        <f>G994</f>
        <v>4.3</v>
      </c>
      <c r="H993" s="113">
        <f t="shared" si="99"/>
        <v>129.65460999999999</v>
      </c>
      <c r="I993" s="26">
        <f>I994</f>
        <v>0</v>
      </c>
      <c r="J993" s="113">
        <f t="shared" si="100"/>
        <v>129.65460999999999</v>
      </c>
      <c r="L993" s="1"/>
      <c r="M993" s="1"/>
    </row>
    <row r="994" spans="1:13" ht="25.5" outlineLevel="3" x14ac:dyDescent="0.25">
      <c r="A994" s="82" t="s">
        <v>78</v>
      </c>
      <c r="B994" s="43" t="s">
        <v>516</v>
      </c>
      <c r="C994" s="43" t="s">
        <v>217</v>
      </c>
      <c r="D994" s="43" t="s">
        <v>79</v>
      </c>
      <c r="E994" s="43"/>
      <c r="F994" s="112">
        <v>125.35460999999999</v>
      </c>
      <c r="G994" s="26">
        <f>G995</f>
        <v>4.3</v>
      </c>
      <c r="H994" s="113">
        <f t="shared" si="99"/>
        <v>129.65460999999999</v>
      </c>
      <c r="I994" s="26">
        <f>I995</f>
        <v>0</v>
      </c>
      <c r="J994" s="113">
        <f t="shared" si="100"/>
        <v>129.65460999999999</v>
      </c>
      <c r="L994" s="1"/>
      <c r="M994" s="1"/>
    </row>
    <row r="995" spans="1:13" ht="25.5" outlineLevel="4" x14ac:dyDescent="0.25">
      <c r="A995" s="82" t="s">
        <v>80</v>
      </c>
      <c r="B995" s="43" t="s">
        <v>516</v>
      </c>
      <c r="C995" s="43" t="s">
        <v>217</v>
      </c>
      <c r="D995" s="43" t="s">
        <v>81</v>
      </c>
      <c r="E995" s="43"/>
      <c r="F995" s="112">
        <v>125.35460999999999</v>
      </c>
      <c r="G995" s="26">
        <f>G996</f>
        <v>4.3</v>
      </c>
      <c r="H995" s="113">
        <f t="shared" si="99"/>
        <v>129.65460999999999</v>
      </c>
      <c r="I995" s="26">
        <f>I996</f>
        <v>0</v>
      </c>
      <c r="J995" s="113">
        <f t="shared" si="100"/>
        <v>129.65460999999999</v>
      </c>
      <c r="L995" s="1"/>
      <c r="M995" s="1"/>
    </row>
    <row r="996" spans="1:13" ht="76.5" outlineLevel="6" x14ac:dyDescent="0.25">
      <c r="A996" s="82" t="s">
        <v>525</v>
      </c>
      <c r="B996" s="43" t="s">
        <v>516</v>
      </c>
      <c r="C996" s="43" t="s">
        <v>217</v>
      </c>
      <c r="D996" s="43" t="s">
        <v>526</v>
      </c>
      <c r="E996" s="43"/>
      <c r="F996" s="112">
        <v>125.35460999999999</v>
      </c>
      <c r="G996" s="26">
        <f>G997+G998+G999</f>
        <v>4.3</v>
      </c>
      <c r="H996" s="113">
        <f t="shared" si="99"/>
        <v>129.65460999999999</v>
      </c>
      <c r="I996" s="26">
        <f>I997+I998+I999</f>
        <v>0</v>
      </c>
      <c r="J996" s="113">
        <f t="shared" si="100"/>
        <v>129.65460999999999</v>
      </c>
      <c r="L996" s="1"/>
      <c r="M996" s="1"/>
    </row>
    <row r="997" spans="1:13" ht="25.5" outlineLevel="7" x14ac:dyDescent="0.25">
      <c r="A997" s="83" t="s">
        <v>10</v>
      </c>
      <c r="B997" s="44" t="s">
        <v>516</v>
      </c>
      <c r="C997" s="44" t="s">
        <v>217</v>
      </c>
      <c r="D997" s="44" t="s">
        <v>526</v>
      </c>
      <c r="E997" s="44" t="s">
        <v>11</v>
      </c>
      <c r="F997" s="112">
        <v>86.590119999999999</v>
      </c>
      <c r="G997" s="28">
        <v>3.3</v>
      </c>
      <c r="H997" s="113">
        <f t="shared" si="99"/>
        <v>89.890119999999996</v>
      </c>
      <c r="I997" s="31"/>
      <c r="J997" s="113">
        <f t="shared" si="100"/>
        <v>89.890119999999996</v>
      </c>
      <c r="M997" s="23">
        <f t="shared" ref="M997:M999" si="103">J997+L997</f>
        <v>89.890119999999996</v>
      </c>
    </row>
    <row r="998" spans="1:13" ht="51" outlineLevel="7" x14ac:dyDescent="0.25">
      <c r="A998" s="83" t="s">
        <v>12</v>
      </c>
      <c r="B998" s="44" t="s">
        <v>516</v>
      </c>
      <c r="C998" s="44" t="s">
        <v>217</v>
      </c>
      <c r="D998" s="44" t="s">
        <v>526</v>
      </c>
      <c r="E998" s="44" t="s">
        <v>13</v>
      </c>
      <c r="F998" s="112">
        <v>37.464489999999998</v>
      </c>
      <c r="G998" s="28">
        <v>1</v>
      </c>
      <c r="H998" s="113">
        <f t="shared" si="99"/>
        <v>38.464489999999998</v>
      </c>
      <c r="I998" s="31"/>
      <c r="J998" s="113">
        <f t="shared" si="100"/>
        <v>38.464489999999998</v>
      </c>
      <c r="M998" s="23">
        <f t="shared" si="103"/>
        <v>38.464489999999998</v>
      </c>
    </row>
    <row r="999" spans="1:13" outlineLevel="7" x14ac:dyDescent="0.25">
      <c r="A999" s="95" t="s">
        <v>44</v>
      </c>
      <c r="B999" s="49" t="s">
        <v>516</v>
      </c>
      <c r="C999" s="49" t="s">
        <v>217</v>
      </c>
      <c r="D999" s="49" t="s">
        <v>526</v>
      </c>
      <c r="E999" s="49" t="s">
        <v>45</v>
      </c>
      <c r="F999" s="117">
        <v>1.3</v>
      </c>
      <c r="G999" s="31"/>
      <c r="H999" s="113">
        <f t="shared" si="99"/>
        <v>1.3</v>
      </c>
      <c r="I999" s="31"/>
      <c r="J999" s="113">
        <f t="shared" si="100"/>
        <v>1.3</v>
      </c>
      <c r="M999" s="23">
        <f t="shared" si="103"/>
        <v>1.3</v>
      </c>
    </row>
    <row r="1000" spans="1:13" s="14" customFormat="1" x14ac:dyDescent="0.25">
      <c r="A1000" s="162" t="s">
        <v>545</v>
      </c>
      <c r="B1000" s="163"/>
      <c r="C1000" s="163"/>
      <c r="D1000" s="163"/>
      <c r="E1000" s="164"/>
      <c r="F1000" s="13">
        <v>3727061.3269699998</v>
      </c>
      <c r="G1000" s="16">
        <f>G14+G22+G397+G519+G546+G762+G792+G948+G956</f>
        <v>863620.3</v>
      </c>
      <c r="H1000" s="16">
        <f>F1000+G1000</f>
        <v>4590681.6269699996</v>
      </c>
      <c r="I1000" s="16">
        <f>I14+I22+I397+I519+I546+I762+I792+I948+I956</f>
        <v>220900.07720999999</v>
      </c>
      <c r="J1000" s="16">
        <f>H1000+I1000</f>
        <v>4811581.7041799994</v>
      </c>
      <c r="K1000" s="32"/>
    </row>
    <row r="1001" spans="1:13" x14ac:dyDescent="0.25">
      <c r="A1001" s="2"/>
      <c r="B1001" s="64"/>
      <c r="C1001" s="64"/>
      <c r="D1001" s="64"/>
      <c r="E1001" s="2"/>
      <c r="F1001" s="2"/>
      <c r="H1001" s="19">
        <f>H14+H22+H397+H519+H546+H762+H792+H948+H956</f>
        <v>4590681.6269700006</v>
      </c>
      <c r="I1001" s="19">
        <f>I14+I22+I397+I519+I546+I762+I792+I948+I956</f>
        <v>220900.07720999999</v>
      </c>
      <c r="J1001" s="19">
        <f>J14+J22+J397+J519+J546+J762+J792+J948+J956</f>
        <v>4811581.7041800003</v>
      </c>
      <c r="L1001" s="1"/>
      <c r="M1001" s="1"/>
    </row>
    <row r="1002" spans="1:13" x14ac:dyDescent="0.25">
      <c r="A1002" s="160"/>
      <c r="B1002" s="161"/>
      <c r="C1002" s="161"/>
      <c r="D1002" s="161"/>
      <c r="E1002" s="161"/>
      <c r="F1002" s="161"/>
      <c r="M1002" s="23">
        <f>J1002+L1002</f>
        <v>0</v>
      </c>
    </row>
    <row r="1003" spans="1:13" x14ac:dyDescent="0.25">
      <c r="H1003" s="23"/>
      <c r="L1003" s="23">
        <f>SUBTOTAL(9,L19:L999)</f>
        <v>0</v>
      </c>
      <c r="M1003" s="23">
        <f>SUBTOTAL(9,M19:M999)</f>
        <v>4811581.7041800022</v>
      </c>
    </row>
    <row r="1004" spans="1:13" x14ac:dyDescent="0.25">
      <c r="E1004" s="34" t="s">
        <v>661</v>
      </c>
      <c r="G1004" s="22">
        <f>G1005+G1006+G1007+G1008</f>
        <v>863620.3</v>
      </c>
      <c r="I1004" s="23">
        <f>I1005+I1006+I1007+I1008</f>
        <v>220900.09999999998</v>
      </c>
    </row>
    <row r="1005" spans="1:13" x14ac:dyDescent="0.25">
      <c r="E1005" s="34" t="s">
        <v>662</v>
      </c>
      <c r="I1005" s="23">
        <f>I454+I456+I464+I516+I810+I807</f>
        <v>100</v>
      </c>
    </row>
    <row r="1006" spans="1:13" x14ac:dyDescent="0.25">
      <c r="E1006" s="34" t="s">
        <v>663</v>
      </c>
      <c r="G1006" s="22">
        <f>G108+G191+G408+G410+G451+G458+G466+G481+G500+G562+G625+G635+G666+G691+G756+G777+G791+G811+G823+G833+G851+G854+G857+G869+G971+G980+G988+G300+G302+G194</f>
        <v>-8.0035422733715222E-12</v>
      </c>
      <c r="I1006" s="23">
        <f>I64+I72+I74+I836+340+I44+I52+I53+I61+I62+I63+I65+I68+I70+I145+I167+I175+I178+I201+I212+I259+I264+I273+I470+I699+I701+I702+I703+I732+I733+I851+I983-197.5-65.4-9582-185</f>
        <v>0</v>
      </c>
    </row>
    <row r="1007" spans="1:13" x14ac:dyDescent="0.25">
      <c r="E1007" s="35" t="s">
        <v>665</v>
      </c>
      <c r="F1007" s="3" t="s">
        <v>637</v>
      </c>
      <c r="G1007" s="22">
        <f>G34+G35+G39+G40+G77+G78+G79+G119+G124+G125+G126+G127+G185+G193+G290+G299+G404+G414+G454+G464+G480+G498+G560+G590+G592+G624+G627+G631+G672+G715+G744+G754+G761+G774+G775+G790+G822+G832+G853+G868+G911+G969+G978+G997+G998+G810+G584+G665+G688+G689</f>
        <v>863620.3</v>
      </c>
      <c r="I1007" s="23">
        <f>I67+I108+I152+I154+I191+I210+I275+I302+I315+I451+I468+I472+I478+I488+I494+I539+I613+I857+I947+I984+I575+I615+I107+I176-340+197.5+65.4+185+9582</f>
        <v>220800.09999999998</v>
      </c>
      <c r="J1007" s="23">
        <v>220800.1</v>
      </c>
    </row>
    <row r="1008" spans="1:13" x14ac:dyDescent="0.25">
      <c r="E1008" s="34" t="s">
        <v>664</v>
      </c>
    </row>
  </sheetData>
  <autoFilter ref="A13:M1008"/>
  <mergeCells count="4">
    <mergeCell ref="A1002:F1002"/>
    <mergeCell ref="A1000:E1000"/>
    <mergeCell ref="A9:J9"/>
    <mergeCell ref="A10:J10"/>
  </mergeCells>
  <pageMargins left="0.78740157480314965" right="0.59055118110236227" top="0.59055118110236227" bottom="0.59055118110236227" header="0.39370078740157483" footer="0.51181102362204722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856B37-EF50-4D53-B418-DEEC0EBB38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2024-02-06T13:10:20Z</cp:lastPrinted>
  <dcterms:created xsi:type="dcterms:W3CDTF">2023-12-04T11:47:37Z</dcterms:created>
  <dcterms:modified xsi:type="dcterms:W3CDTF">2024-02-06T13:10:21Z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