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0" yWindow="60" windowWidth="24240" windowHeight="11715"/>
  </bookViews>
  <sheets>
    <sheet name="Форма" sheetId="5" r:id="rId1"/>
    <sheet name="Справочники" sheetId="8" r:id="rId2"/>
  </sheets>
  <definedNames>
    <definedName name="_xlnm._FilterDatabase" localSheetId="0" hidden="1">Форма!$A$1:$BF$1</definedName>
    <definedName name="Z_012E7024_E046_4234_BC00_FBA7D4F90D16_.wvu.FilterData" localSheetId="0" hidden="1">Форма!$F$6:$G$23</definedName>
    <definedName name="Z_03E7EB50_16EB_42B1_B13A_400BA58F38A9_.wvu.FilterData" localSheetId="0" hidden="1">Форма!$F$6:$G$23</definedName>
    <definedName name="Z_070856B8_04B3_4667_9191_736B08C87261_.wvu.FilterData" localSheetId="0" hidden="1">Форма!$F$6:$G$23</definedName>
    <definedName name="Z_0C35BD30_FE6B_4BC2_BC3E_D9937FC1E852_.wvu.FilterData" localSheetId="0" hidden="1">Форма!$F$6:$G$23</definedName>
    <definedName name="Z_0D5C7B1B_1F51_434F_B5C9_B61EFC6D85C0_.wvu.FilterData" localSheetId="0" hidden="1">Форма!$F$6:$G$23</definedName>
    <definedName name="Z_0E73903B_BC7E_4AFB_B9B5_29C912180884_.wvu.FilterData" localSheetId="0" hidden="1">Форма!$F$6:$G$23</definedName>
    <definedName name="Z_0F985013_7339_49C8_960D_1C66E6679AA6_.wvu.FilterData" localSheetId="0" hidden="1">Форма!$F$6:$G$23</definedName>
    <definedName name="Z_158D9383_D158_4AEB_A3DD_37AF67F6605B_.wvu.FilterData" localSheetId="0" hidden="1">Форма!$F$6:$G$23</definedName>
    <definedName name="Z_189103B7_819F_4806_A1F4_B844DE1FE1EB_.wvu.Cols" localSheetId="0" hidden="1">Форма!#REF!</definedName>
    <definedName name="Z_189103B7_819F_4806_A1F4_B844DE1FE1EB_.wvu.FilterData" localSheetId="0" hidden="1">Форма!$F$6:$G$23</definedName>
    <definedName name="Z_189103B7_819F_4806_A1F4_B844DE1FE1EB_.wvu.PrintTitles" localSheetId="0" hidden="1">Форма!#REF!</definedName>
    <definedName name="Z_1A146FB8_FF18_466C_9D8A_A7F1CD295376_.wvu.FilterData" localSheetId="0" hidden="1">Форма!$F$6:$G$23</definedName>
    <definedName name="Z_1B55E5CB_401C_4CE4_B186_07EB387C049F_.wvu.FilterData" localSheetId="0" hidden="1">Форма!$F$6:$G$23</definedName>
    <definedName name="Z_1D031F07_3E08_42B9_8EC3_7279D461A821_.wvu.FilterData" localSheetId="0" hidden="1">Форма!$F$6:$G$23</definedName>
    <definedName name="Z_1ED46735_7307_40B7_9F50_948A58AA4716_.wvu.FilterData" localSheetId="0" hidden="1">Форма!$F$6:$G$23</definedName>
    <definedName name="Z_27144203_C4F0_471D_8112_D97E0ED46BC5_.wvu.FilterData" localSheetId="0" hidden="1">Форма!$F$6:$G$23</definedName>
    <definedName name="Z_2D5C6014_3A10_447B_B70D_50EE76C6AF3C_.wvu.FilterData" localSheetId="0" hidden="1">Форма!$F$6:$G$23</definedName>
    <definedName name="Z_2DD083C8_9159_455D_AC09_E1F723010E32_.wvu.FilterData" localSheetId="0" hidden="1">Форма!$F$6:$G$23</definedName>
    <definedName name="Z_34073B0B_2E50_4044_B8B7_7B265B3A5A64_.wvu.FilterData" localSheetId="0" hidden="1">Форма!$F$6:$G$23</definedName>
    <definedName name="Z_39A286E1_EF39_4C1A_BF11_EB8E0DB7C15F_.wvu.FilterData" localSheetId="0" hidden="1">Форма!$F$6:$G$23</definedName>
    <definedName name="Z_3EB3E801_F7B3_461E_BBF8_5E808968C938_.wvu.FilterData" localSheetId="0" hidden="1">Форма!$F$6:$G$23</definedName>
    <definedName name="Z_41C111C6_9D2D_491A_A8F7_DBCAA0244D40_.wvu.Cols" localSheetId="0" hidden="1">Форма!#REF!</definedName>
    <definedName name="Z_41C111C6_9D2D_491A_A8F7_DBCAA0244D40_.wvu.FilterData" localSheetId="0" hidden="1">Форма!$F$6:$G$23</definedName>
    <definedName name="Z_41C111C6_9D2D_491A_A8F7_DBCAA0244D40_.wvu.PrintTitles" localSheetId="0" hidden="1">Форма!#REF!</definedName>
    <definedName name="Z_43238D82_A4C9_4CA2_8B65_B18DF42C36AE_.wvu.FilterData" localSheetId="0" hidden="1">Форма!$F$6:$G$23</definedName>
    <definedName name="Z_43EA077B_7F33_496E_9577_B9ABDDC1AC68_.wvu.FilterData" localSheetId="0" hidden="1">Форма!$F$6:$G$23</definedName>
    <definedName name="Z_46F66A95_EB5C_4B17_9D46_6C32DA5F5C49_.wvu.FilterData" localSheetId="0" hidden="1">Форма!$F$6:$G$23</definedName>
    <definedName name="Z_47877164_B1A8_40F2_A93D_AF33E2B04C07_.wvu.FilterData" localSheetId="0" hidden="1">Форма!$F$6:$G$23</definedName>
    <definedName name="Z_4971FBD5_676C_44BC_985F_E69E985116AB_.wvu.FilterData" localSheetId="0" hidden="1">Форма!$F$6:$G$23</definedName>
    <definedName name="Z_53167BF8_3C58_4C5F_AD7D_FA6A0A8BD69F_.wvu.FilterData" localSheetId="0" hidden="1">Форма!$F$6:$G$23</definedName>
    <definedName name="Z_540DDDD1_4BA1_440C_B0B1_18A69ED48F40_.wvu.FilterData" localSheetId="0" hidden="1">Форма!$F$6:$G$23</definedName>
    <definedName name="Z_551F4C8B_1D52_4FA2_A737_AA4249FB57D6_.wvu.FilterData" localSheetId="0" hidden="1">Форма!$F$6:$G$23</definedName>
    <definedName name="Z_57B42C4B_CF47_4164_B81B_96F7576657DC_.wvu.FilterData" localSheetId="0" hidden="1">Форма!$F$6:$G$23</definedName>
    <definedName name="Z_5878D4D5_6C96_4ACA_BB22_BCBD1EF7A556_.wvu.FilterData" localSheetId="0" hidden="1">Форма!$F$6:$G$23</definedName>
    <definedName name="Z_58BCD540_0867_4553_8C9A_15D6342D1F46_.wvu.Cols" localSheetId="0" hidden="1">Форма!#REF!</definedName>
    <definedName name="Z_58BCD540_0867_4553_8C9A_15D6342D1F46_.wvu.FilterData" localSheetId="0" hidden="1">Форма!$F$6:$G$23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Форма!$F$6:$G$23</definedName>
    <definedName name="Z_58CEEF9D_EC33_41B3_8836_77879D1F2107_.wvu.PrintTitles" localSheetId="0" hidden="1">Форма!#REF!</definedName>
    <definedName name="Z_59DD332D_4CF9_438E_B6B1_38FEBFD40897_.wvu.FilterData" localSheetId="0" hidden="1">Форма!$F$6:$G$23</definedName>
    <definedName name="Z_5D655AAE_CD63_4D62_927E_C7E84DD16FF4_.wvu.FilterData" localSheetId="0" hidden="1">Форма!$F$6:$G$23</definedName>
    <definedName name="Z_64AD757A_B3F3_443B_BCDE_F7613E952D32_.wvu.FilterData" localSheetId="0" hidden="1">Форма!$F$6:$G$23</definedName>
    <definedName name="Z_64FB0C35_FA77_4D63_A1E5_D8660BB01964_.wvu.FilterData" localSheetId="0" hidden="1">Форма!$F$6:$G$23</definedName>
    <definedName name="Z_655D7EF3_C958_47AD_B230_AD774928516A_.wvu.FilterData" localSheetId="0" hidden="1">Форма!$F$6:$G$23</definedName>
    <definedName name="Z_662893B9_2B3C_41CF_96D3_D52D970880DC_.wvu.FilterData" localSheetId="0" hidden="1">Форма!$F$6:$G$23</definedName>
    <definedName name="Z_6832A3E2_0BEB_4CD1_A6C4_EDDF95D61C92_.wvu.FilterData" localSheetId="0" hidden="1">Форма!$F$6:$G$23</definedName>
    <definedName name="Z_6BCB364C_7A12_425F_B819_AC051D90A088_.wvu.Cols" localSheetId="0" hidden="1">Форма!#REF!</definedName>
    <definedName name="Z_6BCB364C_7A12_425F_B819_AC051D90A088_.wvu.FilterData" localSheetId="0" hidden="1">Форма!$F$6:$G$23</definedName>
    <definedName name="Z_6BCB364C_7A12_425F_B819_AC051D90A088_.wvu.PrintTitles" localSheetId="0" hidden="1">Форма!#REF!</definedName>
    <definedName name="Z_6CACED00_EE6C_416D_988E_6599611152C8_.wvu.FilterData" localSheetId="0" hidden="1">Форма!$F$6:$G$23</definedName>
    <definedName name="Z_779665BE_516A_42E5_BEFA_856A306606AC_.wvu.FilterData" localSheetId="0" hidden="1">Форма!$F$6:$G$23</definedName>
    <definedName name="Z_78E9256A_DE70_40AF_8DEF_C427E89B872E_.wvu.FilterData" localSheetId="0" hidden="1">Форма!$F$6:$G$23</definedName>
    <definedName name="Z_7C5E9B06_60CB_4235_A004_FBC9130DAF64_.wvu.FilterData" localSheetId="0" hidden="1">Форма!$F$6:$G$23</definedName>
    <definedName name="Z_80A466F3_26DF_493E_BA89_6CBCD6140836_.wvu.FilterData" localSheetId="0" hidden="1">Форма!$F$6:$G$23</definedName>
    <definedName name="Z_8269F1FC_8702_4A69_A2D5_88FCF0FC80D9_.wvu.FilterData" localSheetId="0" hidden="1">Форма!$F$6:$G$23</definedName>
    <definedName name="Z_82DBF86C_A4AD_4D45_B529_7D0E58C3C484_.wvu.FilterData" localSheetId="0" hidden="1">Форма!$F$6:$G$23</definedName>
    <definedName name="Z_89D72C5B_2CCF_4FDC_826E_F05CE060D70E_.wvu.FilterData" localSheetId="0" hidden="1">Форма!$F$6:$G$23</definedName>
    <definedName name="Z_8EADA33D_84A6_4E73_B32B_A2EA62073E15_.wvu.FilterData" localSheetId="0" hidden="1">Форма!$F$6:$G$23</definedName>
    <definedName name="Z_8FAC7D31_A17F_4E6D_8EFE_DB4F038E3572_.wvu.FilterData" localSheetId="0" hidden="1">Форма!$F$6:$G$23</definedName>
    <definedName name="Z_97F2240B_A4D4_4225_B32C_06D9DB51DC78_.wvu.FilterData" localSheetId="0" hidden="1">Форма!$F$6:$G$23</definedName>
    <definedName name="Z_9A67E994_70E7_401F_8166_0B2F56C8A531_.wvu.Cols" localSheetId="0" hidden="1">Форма!#REF!</definedName>
    <definedName name="Z_9A67E994_70E7_401F_8166_0B2F56C8A531_.wvu.FilterData" localSheetId="0" hidden="1">Форма!$F$6:$G$23</definedName>
    <definedName name="Z_9A67E994_70E7_401F_8166_0B2F56C8A531_.wvu.PrintTitles" localSheetId="0" hidden="1">Форма!#REF!</definedName>
    <definedName name="Z_9C11CB94_C235_4C01_B916_3F3378C92437_.wvu.FilterData" localSheetId="0" hidden="1">Форма!$F$6:$G$23</definedName>
    <definedName name="Z_9D02D39C_E911_4AA6_9B27_3851A5BF2D8B_.wvu.FilterData" localSheetId="0" hidden="1">Форма!$F$6:$G$23</definedName>
    <definedName name="Z_A672E937_B365_4410_853A_1365B648E7B5_.wvu.FilterData" localSheetId="0" hidden="1">Форма!$F$6:$G$23</definedName>
    <definedName name="Z_A6E93513_94E7_42AE_8173_042BB4DFF4B3_.wvu.FilterData" localSheetId="0" hidden="1">Форма!$F$6:$G$23</definedName>
    <definedName name="Z_AB56DC6C_FA9C_4265_BBAC_5C3CF979E644_.wvu.FilterData" localSheetId="0" hidden="1">Форма!$F$6:$G$23</definedName>
    <definedName name="Z_ACB755F4_ED26_43FE_A219_A3D92E71CFCB_.wvu.Cols" localSheetId="0" hidden="1">Форма!#REF!</definedName>
    <definedName name="Z_ACB755F4_ED26_43FE_A219_A3D92E71CFCB_.wvu.FilterData" localSheetId="0" hidden="1">Форма!$F$6:$G$23</definedName>
    <definedName name="Z_ACB755F4_ED26_43FE_A219_A3D92E71CFCB_.wvu.PrintTitles" localSheetId="0" hidden="1">Форма!#REF!</definedName>
    <definedName name="Z_AE978953_B6AC_45EB_8DDE_B5552D495119_.wvu.FilterData" localSheetId="0" hidden="1">Форма!$F$6:$G$23</definedName>
    <definedName name="Z_AF731A88_BDBB_4373_A201_96DCF95133A2_.wvu.FilterData" localSheetId="0" hidden="1">Форма!$F$6:$G$23</definedName>
    <definedName name="Z_AF82AA9D_9498_4F91_92E1_7756B4316F38_.wvu.FilterData" localSheetId="0" hidden="1">Форма!$F$6:$G$23</definedName>
    <definedName name="Z_B024D237_817D_47D3_B2E3_A9D075678D64_.wvu.FilterData" localSheetId="0" hidden="1">Форма!$F$6:$G$23</definedName>
    <definedName name="Z_B234D3D9_BFDD_4F61_9899_B6C8C4854BBD_.wvu.FilterData" localSheetId="0" hidden="1">Форма!$F$6:$G$23</definedName>
    <definedName name="Z_B51297F4_82F5_4902_9D08_BFC25EFAAC88_.wvu.Cols" localSheetId="0" hidden="1">Форма!#REF!</definedName>
    <definedName name="Z_B51297F4_82F5_4902_9D08_BFC25EFAAC88_.wvu.FilterData" localSheetId="0" hidden="1">Форма!$F$6:$G$23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Форма!$F$6:$G$23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Форма!$F$6:$G$23</definedName>
    <definedName name="Z_BBF8C7EC_035A_4199_8CCB_DA4F15279186_.wvu.PrintTitles" localSheetId="0" hidden="1">Форма!#REF!</definedName>
    <definedName name="Z_BC4008C3_E855_46E7_BB50_EEF537DA22D3_.wvu.FilterData" localSheetId="0" hidden="1">Форма!$F$6:$G$23</definedName>
    <definedName name="Z_BD627678_B20C_4EC5_8976_6C2C52E8859D_.wvu.FilterData" localSheetId="0" hidden="1">Форма!$F$6:$G$23</definedName>
    <definedName name="Z_C1A83CAD_6CD9_4FF5_850C_CF6FFB1D9880_.wvu.FilterData" localSheetId="0" hidden="1">Форма!$F$6:$G$23</definedName>
    <definedName name="Z_C2054A13_99F3_4473_81D5_C3D5436AE4BC_.wvu.FilterData" localSheetId="0" hidden="1">Форма!$F$6:$G$23</definedName>
    <definedName name="Z_C23F86BF_10AB_417C_9008_D130EB649564_.wvu.FilterData" localSheetId="0" hidden="1">Форма!$F$6:$G$23</definedName>
    <definedName name="Z_C315FBD5_96EA_40FA_92B2_292D5A39047A_.wvu.FilterData" localSheetId="0" hidden="1">Форма!$F$6:$G$23</definedName>
    <definedName name="Z_C5144DBD_1BAE_46C3_B10A_1B224270798D_.wvu.FilterData" localSheetId="0" hidden="1">Форма!$F$6:$G$23</definedName>
    <definedName name="Z_C5909D38_C3AE_4D04_9144_DD8B0D09F1C7_.wvu.FilterData" localSheetId="0" hidden="1">Форма!$F$6:$G$23</definedName>
    <definedName name="Z_C7087FD0_1481_4B3A_8112_422937675173_.wvu.FilterData" localSheetId="0" hidden="1">Форма!$F$6:$G$23</definedName>
    <definedName name="Z_CAD2B637_2034_418B_9D76_C5CDED675618_.wvu.FilterData" localSheetId="0" hidden="1">Форма!$F$6:$G$23</definedName>
    <definedName name="Z_D6DC7683_5200_44BD_A119_F45AC4A445D9_.wvu.FilterData" localSheetId="0" hidden="1">Форма!$F$6:$G$23</definedName>
    <definedName name="Z_DF7B150B_1558_42E7_9BE8_670EB860AA9D_.wvu.FilterData" localSheetId="0" hidden="1">Форма!$F$6:$G$23</definedName>
    <definedName name="Z_E35C16BA_1DE7_4171_9250_5B84B8B33D24_.wvu.FilterData" localSheetId="0" hidden="1">Форма!$F$6:$G$23</definedName>
    <definedName name="Z_E5237992_008A_483E_8875_B1B0BB26FFFF_.wvu.Cols" localSheetId="0" hidden="1">Форма!#REF!</definedName>
    <definedName name="Z_E5237992_008A_483E_8875_B1B0BB26FFFF_.wvu.FilterData" localSheetId="0" hidden="1">Форма!$F$6:$G$23</definedName>
    <definedName name="Z_E5237992_008A_483E_8875_B1B0BB26FFFF_.wvu.PrintTitles" localSheetId="0" hidden="1">Форма!#REF!</definedName>
    <definedName name="Z_E5DAC5B9_E107_4503_A5DB_78E19C4876A0_.wvu.FilterData" localSheetId="0" hidden="1">Форма!$F$6:$G$23</definedName>
    <definedName name="Z_E684BA5D_734A_44C2_8282_33EADEA8A418_.wvu.Cols" localSheetId="0" hidden="1">Форма!#REF!</definedName>
    <definedName name="Z_E684BA5D_734A_44C2_8282_33EADEA8A418_.wvu.FilterData" localSheetId="0" hidden="1">Форма!$F$6:$G$23</definedName>
    <definedName name="Z_E684BA5D_734A_44C2_8282_33EADEA8A418_.wvu.PrintTitles" localSheetId="0" hidden="1">Форма!#REF!</definedName>
    <definedName name="Z_E80EE0EF_8473_4572_BBF0_4A928C3C67A2_.wvu.FilterData" localSheetId="0" hidden="1">Форма!$F$6:$G$23</definedName>
    <definedName name="Z_EA12549B_1068_446B_8650_3662B8F26047_.wvu.Cols" localSheetId="0" hidden="1">Форма!#REF!</definedName>
    <definedName name="Z_EA12549B_1068_446B_8650_3662B8F26047_.wvu.FilterData" localSheetId="0" hidden="1">Форма!$F$6:$G$23</definedName>
    <definedName name="Z_EA12549B_1068_446B_8650_3662B8F26047_.wvu.PrintTitles" localSheetId="0" hidden="1">Форма!#REF!</definedName>
    <definedName name="Z_EBFA6999_6D44_466D_8DBA_0989C0D04FEE_.wvu.FilterData" localSheetId="0" hidden="1">Форма!$F$6:$G$23</definedName>
    <definedName name="Z_EF755EAB_2399_4A71_812F_6B1257A71684_.wvu.FilterData" localSheetId="0" hidden="1">Форма!$F$6:$G$23</definedName>
    <definedName name="Z_F1BC1177_1B27_4015_ACB6_4DD7CFA6A184_.wvu.FilterData" localSheetId="0" hidden="1">Форма!$F$6:$G$23</definedName>
    <definedName name="Z_F37F56AC_5175_460A_B7BE_3BEBE302A8CF_.wvu.FilterData" localSheetId="0" hidden="1">Форма!$F$6:$G$23</definedName>
    <definedName name="Z_F66BE2EB_3C5C_47A5_BE5D_9B4535166F35_.wvu.FilterData" localSheetId="0" hidden="1">Форма!$F$6:$G$23</definedName>
    <definedName name="Z_F8F73D13_7EE7_4529_957E_438748C7F6D5_.wvu.FilterData" localSheetId="0" hidden="1">Форма!$F$6:$G$23</definedName>
    <definedName name="Z_F9DBDCBF_926A_4822_81FA_7293395FC1F8_.wvu.FilterData" localSheetId="0" hidden="1">Форма!$F$6:$G$23</definedName>
    <definedName name="Z_FAB31A69_DC27_48F7_89E8_D81D26636CF5_.wvu.FilterData" localSheetId="0" hidden="1">Форма!$F$6:$G$23</definedName>
    <definedName name="Z_FB141A29_70F7_46B9_9216_61186DFA4E17_.wvu.FilterData" localSheetId="0" hidden="1">Форма!$F$6:$G$23</definedName>
    <definedName name="Z_FEA986A6_6F8C_44B4_8403_B7219E134DE5_.wvu.FilterData" localSheetId="0" hidden="1">Форма!$F$6:$G$23</definedName>
    <definedName name="_xlnm.Print_Titles" localSheetId="0">Форма!$A:$B,Форма!$6:$8</definedName>
    <definedName name="_xlnm.Print_Area" localSheetId="0">Форма!$A$1:$AZ$212</definedName>
  </definedNames>
  <calcPr calcId="125725"/>
</workbook>
</file>

<file path=xl/calcChain.xml><?xml version="1.0" encoding="utf-8"?>
<calcChain xmlns="http://schemas.openxmlformats.org/spreadsheetml/2006/main">
  <c r="BC13" i="5"/>
  <c r="BA186"/>
  <c r="BA71"/>
  <c r="BA61"/>
  <c r="BA31"/>
  <c r="BA21"/>
  <c r="BA25"/>
  <c r="BA26"/>
  <c r="BA27"/>
  <c r="BA28"/>
  <c r="BA29"/>
  <c r="BA30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2"/>
  <c r="BA63"/>
  <c r="BA64"/>
  <c r="BA65"/>
  <c r="BA66"/>
  <c r="BA67"/>
  <c r="BA68"/>
  <c r="BA69"/>
  <c r="BA70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A128"/>
  <c r="BA129"/>
  <c r="BA130"/>
  <c r="BA131"/>
  <c r="BA132"/>
  <c r="BA133"/>
  <c r="BA134"/>
  <c r="BA135"/>
  <c r="BA136"/>
  <c r="BA137"/>
  <c r="BA138"/>
  <c r="BA139"/>
  <c r="BA140"/>
  <c r="BA141"/>
  <c r="BA142"/>
  <c r="BA143"/>
  <c r="BA144"/>
  <c r="BA145"/>
  <c r="BA146"/>
  <c r="BA147"/>
  <c r="BA148"/>
  <c r="BA149"/>
  <c r="BA150"/>
  <c r="BA151"/>
  <c r="BA152"/>
  <c r="BA153"/>
  <c r="BA154"/>
  <c r="BA155"/>
  <c r="BA156"/>
  <c r="BA157"/>
  <c r="BA158"/>
  <c r="BA159"/>
  <c r="BA160"/>
  <c r="BA161"/>
  <c r="BA162"/>
  <c r="BA163"/>
  <c r="BA164"/>
  <c r="BA165"/>
  <c r="BA166"/>
  <c r="BA167"/>
  <c r="BA168"/>
  <c r="BA169"/>
  <c r="BA170"/>
  <c r="BA171"/>
  <c r="BA172"/>
  <c r="BA173"/>
  <c r="BA174"/>
  <c r="BA175"/>
  <c r="BA176"/>
  <c r="BA177"/>
  <c r="BA178"/>
  <c r="BA179"/>
  <c r="BA180"/>
  <c r="BA181"/>
  <c r="BA182"/>
  <c r="BA183"/>
  <c r="BA184"/>
  <c r="BA185"/>
  <c r="BA187"/>
  <c r="BA188"/>
  <c r="BA189"/>
  <c r="BA190"/>
  <c r="BA191"/>
  <c r="BA192"/>
  <c r="BA193"/>
  <c r="BA194"/>
  <c r="BA195"/>
  <c r="BA196"/>
  <c r="BA197"/>
  <c r="BA198"/>
  <c r="BA199"/>
  <c r="BA200"/>
  <c r="BA201"/>
  <c r="BA202"/>
  <c r="BA203"/>
  <c r="BA204"/>
  <c r="BA205"/>
  <c r="BA206"/>
  <c r="BA207"/>
  <c r="BA208"/>
  <c r="BA209"/>
  <c r="BA23"/>
  <c r="BB13" s="1"/>
  <c r="BA24"/>
  <c r="BA14"/>
  <c r="BA15"/>
  <c r="BA16"/>
  <c r="BA17"/>
  <c r="BA18"/>
  <c r="BB18" s="1"/>
  <c r="BA19"/>
  <c r="BA20"/>
  <c r="BB20" s="1"/>
  <c r="BA22"/>
  <c r="BA13"/>
  <c r="BB19" l="1"/>
  <c r="BB17"/>
  <c r="BB14"/>
  <c r="BB15"/>
  <c r="BB16"/>
  <c r="BB21"/>
  <c r="V208"/>
  <c r="V207"/>
  <c r="V204"/>
  <c r="V203"/>
  <c r="V202"/>
  <c r="V201"/>
  <c r="V200"/>
  <c r="V199"/>
  <c r="V198"/>
  <c r="V194"/>
  <c r="V193"/>
  <c r="V192"/>
  <c r="V191"/>
  <c r="V190"/>
  <c r="V189"/>
  <c r="V188"/>
  <c r="V184"/>
  <c r="V183"/>
  <c r="V182"/>
  <c r="V181"/>
  <c r="V180"/>
  <c r="V179"/>
  <c r="V178"/>
  <c r="V177"/>
  <c r="V176"/>
  <c r="V173"/>
  <c r="V172"/>
  <c r="V171"/>
  <c r="V170"/>
  <c r="V169"/>
  <c r="V165"/>
  <c r="V164"/>
  <c r="V163"/>
  <c r="V162"/>
  <c r="V161"/>
  <c r="V160"/>
  <c r="V159"/>
  <c r="V156"/>
  <c r="V154"/>
  <c r="V153"/>
  <c r="V152"/>
  <c r="V151"/>
  <c r="V150"/>
  <c r="V146"/>
  <c r="V145"/>
  <c r="V144"/>
  <c r="V143"/>
  <c r="V142"/>
  <c r="V141"/>
  <c r="V140"/>
  <c r="V137"/>
  <c r="V136"/>
  <c r="V135"/>
  <c r="V134"/>
  <c r="V133"/>
  <c r="V132"/>
  <c r="V131"/>
  <c r="V114"/>
  <c r="V113"/>
  <c r="V126"/>
  <c r="V127"/>
  <c r="V124"/>
  <c r="V123"/>
  <c r="V122"/>
  <c r="V121"/>
  <c r="V120"/>
  <c r="V119"/>
  <c r="V118"/>
  <c r="V111"/>
  <c r="V110"/>
  <c r="V109"/>
  <c r="V108"/>
  <c r="V107"/>
  <c r="V106"/>
  <c r="V105"/>
  <c r="V101"/>
  <c r="V102"/>
  <c r="V98"/>
  <c r="V97"/>
  <c r="V96"/>
  <c r="V95"/>
  <c r="V94"/>
  <c r="V93"/>
  <c r="V92"/>
  <c r="V88"/>
  <c r="V87"/>
  <c r="V86"/>
  <c r="V85"/>
  <c r="V84"/>
  <c r="V83"/>
  <c r="V82"/>
  <c r="V78"/>
  <c r="V77"/>
  <c r="V79"/>
  <c r="V76"/>
  <c r="V75"/>
  <c r="V74"/>
  <c r="V73"/>
  <c r="V69"/>
  <c r="V68"/>
  <c r="V67"/>
  <c r="V66"/>
  <c r="V65"/>
  <c r="V64"/>
  <c r="V63"/>
  <c r="V59"/>
  <c r="V58"/>
  <c r="V57"/>
  <c r="V56"/>
  <c r="V55"/>
  <c r="V54"/>
  <c r="V53"/>
  <c r="V49"/>
  <c r="V48"/>
  <c r="V47"/>
  <c r="V46"/>
  <c r="V45"/>
  <c r="V44"/>
  <c r="V43"/>
  <c r="V39"/>
  <c r="V38"/>
  <c r="V37"/>
  <c r="V36"/>
  <c r="V35"/>
  <c r="V34"/>
  <c r="V33"/>
  <c r="V29"/>
  <c r="V28"/>
  <c r="V25"/>
  <c r="V20"/>
  <c r="V19"/>
  <c r="V18"/>
  <c r="V17"/>
  <c r="V15"/>
  <c r="V27"/>
  <c r="V26"/>
  <c r="V24"/>
  <c r="V23"/>
  <c r="V13" l="1"/>
  <c r="V14"/>
  <c r="V16"/>
</calcChain>
</file>

<file path=xl/sharedStrings.xml><?xml version="1.0" encoding="utf-8"?>
<sst xmlns="http://schemas.openxmlformats.org/spreadsheetml/2006/main" count="3986" uniqueCount="653">
  <si>
    <t>Приложение</t>
  </si>
  <si>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</si>
  <si>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</si>
  <si>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</si>
  <si>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</si>
  <si>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</si>
  <si>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</si>
  <si>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</si>
  <si>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</si>
  <si>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</si>
  <si>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</si>
  <si>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</si>
  <si>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</si>
  <si>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</si>
  <si>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</si>
  <si>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</si>
  <si>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</si>
  <si>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</si>
  <si>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</si>
  <si>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</si>
  <si>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</si>
  <si>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</si>
  <si>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</si>
  <si>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</si>
  <si>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</si>
  <si>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</si>
  <si>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</si>
  <si>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</si>
  <si>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</si>
  <si>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</si>
  <si>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</si>
  <si>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</si>
  <si>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</si>
  <si>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</si>
  <si>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</si>
  <si>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</si>
  <si>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</si>
  <si>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</si>
  <si>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</si>
  <si>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</si>
  <si>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</si>
  <si>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</si>
  <si>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</si>
  <si>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</si>
  <si>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</si>
  <si>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</si>
  <si>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</si>
  <si>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</si>
  <si>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</si>
  <si>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</si>
  <si>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</si>
  <si>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</si>
  <si>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</si>
  <si>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</si>
  <si>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</si>
  <si>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</si>
  <si>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</si>
  <si>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</si>
  <si>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</si>
  <si>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</si>
  <si>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</si>
  <si>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</si>
  <si>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</si>
  <si>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</si>
  <si>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</si>
  <si>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</si>
  <si>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</si>
  <si>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</si>
  <si>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</si>
  <si>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</si>
  <si>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</si>
  <si>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</si>
  <si>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</si>
  <si>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</si>
  <si>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</si>
  <si>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</si>
  <si>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</si>
  <si>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</si>
  <si>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</si>
  <si>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</si>
  <si>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</si>
  <si>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</si>
  <si>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</si>
  <si>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</si>
  <si>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</si>
  <si>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</si>
  <si>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</si>
  <si>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</si>
  <si>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</si>
  <si>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</si>
  <si>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</si>
  <si>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</si>
  <si>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</si>
  <si>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</si>
  <si>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</si>
  <si>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</si>
  <si>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</si>
  <si>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</si>
  <si>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</si>
  <si>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</si>
  <si>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</si>
  <si>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</si>
  <si>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</si>
  <si>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</si>
  <si>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</si>
  <si>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</si>
  <si>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</si>
  <si>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</si>
  <si>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</si>
  <si>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</si>
  <si>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</si>
  <si>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</si>
  <si>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</si>
  <si>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</si>
  <si>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</si>
  <si>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</si>
  <si>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</si>
  <si>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</si>
  <si>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</si>
  <si>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</si>
  <si>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</si>
  <si>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</si>
  <si>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</si>
  <si>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</si>
  <si>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</si>
  <si>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</si>
  <si>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</si>
  <si>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</si>
  <si>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</si>
  <si>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</si>
  <si>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</si>
  <si>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</si>
  <si>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</si>
  <si>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</si>
  <si>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</si>
  <si>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</si>
  <si>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</si>
  <si>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</si>
  <si>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</si>
  <si>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</si>
  <si>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</si>
  <si>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</si>
  <si>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</si>
  <si>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</si>
  <si>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</si>
  <si>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</si>
  <si>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</si>
  <si>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</si>
  <si>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</si>
  <si>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</si>
  <si>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</si>
  <si>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</si>
  <si>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</si>
  <si>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</si>
  <si>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</si>
  <si>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</si>
  <si>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</si>
  <si>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</si>
  <si>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</si>
  <si>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</si>
  <si>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</si>
  <si>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</si>
  <si>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</si>
  <si>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</si>
  <si>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</si>
  <si>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</si>
  <si>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</si>
  <si>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</si>
  <si>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</si>
  <si>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</si>
  <si>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</si>
  <si>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</si>
  <si>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</si>
  <si>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</si>
  <si>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</si>
  <si>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</si>
  <si>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</si>
  <si>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</si>
  <si>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</si>
  <si>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</si>
  <si>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</si>
  <si>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</si>
  <si>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</si>
  <si>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</si>
  <si>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</si>
  <si>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</si>
  <si>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</si>
  <si>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</si>
  <si>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</si>
  <si>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</si>
  <si>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</si>
  <si>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</si>
  <si>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</si>
  <si>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</si>
  <si>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</si>
  <si>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</si>
  <si>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</si>
  <si>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</si>
  <si>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</si>
  <si>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r>
      <t xml:space="preserve">Форма </t>
    </r>
    <r>
      <rPr>
        <b/>
        <sz val="14"/>
        <color rgb="FFC00000"/>
        <rFont val="Times New Roman"/>
        <family val="1"/>
        <charset val="204"/>
      </rPr>
      <t>(доработана)</t>
    </r>
  </si>
  <si>
    <t>Арктическая зона</t>
  </si>
  <si>
    <t>Информация о налоговых расходах муниципальных образований Удмуртской Республики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</si>
  <si>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</si>
  <si>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</si>
  <si>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</si>
  <si>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</si>
  <si>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</si>
  <si>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</si>
  <si>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</si>
  <si>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</si>
  <si>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</si>
  <si>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</si>
  <si>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</si>
  <si>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</si>
  <si>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</si>
  <si>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</si>
  <si>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МО Бабинское</t>
  </si>
  <si>
    <t>удостоверение многодетного малообеспеченного родителя (опекуна, попечителя); свидетельство о рождении; справка из учебного заведения</t>
  </si>
  <si>
    <t>свидетельство о рождении и  справка из учебного заведения</t>
  </si>
  <si>
    <t>справка-подтверждение о том, что лицо относится к указанной категории, выданная органом опеки и попечительства по месту его учета; справка из учебного заведения</t>
  </si>
  <si>
    <t>выписка из реестра добровольных пожарных, предоставляемая Администрацией муниципального образования «Бабинское» ежегодно в территориальный налоговый орган в срок не позднее 31 декабря</t>
  </si>
  <si>
    <t>Члены многодетных малообеспеченных семей, имеющих трех и более детей, не достигших возраста 18 лет, а также детей из этих семей,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</si>
  <si>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</si>
  <si>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Дети-сироты и дети, оставшихся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</si>
  <si>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Члены добровольной пожарной охраны, зарегистрированных в установленном порядке в реестре добровольных пожарных</t>
  </si>
  <si>
    <t>не установлено</t>
  </si>
  <si>
    <t>Осуществление социальной поддержки граждан путем предоставления налоговых льгот</t>
  </si>
  <si>
    <t>земельный налог</t>
  </si>
  <si>
    <t>Доля граждан, получивших соц.поддержку в результате предоставления налоговых льгот от общего количества граждан, обратившихся за их получением</t>
  </si>
  <si>
    <t>неограниченный (до даты прекращения действия льготы)</t>
  </si>
  <si>
    <t>п.3/п.п.1</t>
  </si>
  <si>
    <t>п.3/п.п.2</t>
  </si>
  <si>
    <t>п.3/п.п.3</t>
  </si>
  <si>
    <t>п.3/п.п.4</t>
  </si>
  <si>
    <t>п.4/п.п.1</t>
  </si>
  <si>
    <t>п.4/п.п.2</t>
  </si>
  <si>
    <t>п.4/п.п.3</t>
  </si>
  <si>
    <t>п.4/п.п.4</t>
  </si>
  <si>
    <t>п.4.1.</t>
  </si>
  <si>
    <t>учредительные  документы органа местного самоуправления</t>
  </si>
  <si>
    <t>Органы местного самоуправления, земельные участки которых расположены на территории муниципального образования «Бабинское»</t>
  </si>
  <si>
    <t>освобождение от налогообложения</t>
  </si>
  <si>
    <t>Уменьшение встречных финансовых потоков</t>
  </si>
  <si>
    <t>Юридические  лица</t>
  </si>
  <si>
    <t>Члены добровольной народной дружины, зарегистрированной в установленном порядке в реестре народных дружин, при условии оказания ими помощи органам внутренних дел (полиции) и иным правоохранительным органам в целях защиты жизни, здоровья, чести и достоинства человека, собственности, интересов общества и государства от преступных и иных противоправных посягательств, совершаемых в общественных местах, участия в правовом просвещении населения, профилактике социально опасных форм поведения</t>
  </si>
  <si>
    <t>справка Администрации муниципального образования «Вараксинское»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</si>
  <si>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п.3/п.п.5</t>
  </si>
  <si>
    <t>МО Вараксинское</t>
  </si>
  <si>
    <t>Обеспечение полноценной защиты населения от чрезвычайных ситуаций (происшествий), снижение их количество и уменьшение последствий от их возникновения, а также повышение уровня готовности к выполнению мероприятий по гражданской обороне</t>
  </si>
  <si>
    <t>выписка из реестра добровольных пожарных,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</si>
  <si>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 xml:space="preserve">Члены добровольной пожарной охраны, зарегистрированных в установленном порядке в реестре добровольных пожарных
</t>
  </si>
  <si>
    <t>Количество чрезвычайных ситуаций, происходящих на территории муниципального образования «Завьяловский район» (без учета тренировочных и плановых заседаний Комиссии по чрезвычайным ситуациям и обеспечению пожарной безопасности), ед.</t>
  </si>
  <si>
    <t>Решение об избрании данных лиц в установленном законом порядке (решение Совета депутатов муниципального образования "Вараксинское" о назначении (избрании) старосты</t>
  </si>
  <si>
    <t>Старосты, избранные в установленном законом порядке</t>
  </si>
  <si>
    <t xml:space="preserve">Совершенствование системы муниципального управления </t>
  </si>
  <si>
    <t>выписка из реестра добровольных пожарных,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</si>
  <si>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справка Администрации муниципального образования «Гольянское»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</si>
  <si>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МО Гольянское</t>
  </si>
  <si>
    <t>МО Завьяловское</t>
  </si>
  <si>
    <t>МО Италмасовское</t>
  </si>
  <si>
    <t>МО Каменское</t>
  </si>
  <si>
    <t>МО Казмасское</t>
  </si>
  <si>
    <t>МО Кияикское</t>
  </si>
  <si>
    <t>п.4/п.п.5</t>
  </si>
  <si>
    <t>п.4/п.п.6</t>
  </si>
  <si>
    <t>МО Люкское</t>
  </si>
  <si>
    <t xml:space="preserve">Члены добровольной пожарной охраны, зарегистрированные в установленном порядке в реестре добровольных пожарных. </t>
  </si>
  <si>
    <t>Старосты и председатели территориального общественного самоуправления, избранные в установленном законом порядке</t>
  </si>
  <si>
    <t>Ветераны и инвалиды Великой Отечественной Войны</t>
  </si>
  <si>
    <t>Органы местного самоуправления, земельные участки которых расположены на территории муниципального образования «Люкское»</t>
  </si>
  <si>
    <t>выписка из реестра добровольных пожарных, предоставляемая Администрацией муниципального образования «Люкское» ежегодно в территориальный налоговый орган в срок не позднее 31 декабря</t>
  </si>
  <si>
    <t>справка Администрации муниципального образования «Люкское»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«Люкское»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</si>
  <si>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«Люкское»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«Люкское» ежегодно в территориальный налоговый орган в срок не позднее 31  декабря года, за который уменьшается налоговая база</t>
  </si>
  <si>
    <t>удостоверение ветерана (инвалида) ВОВ</t>
  </si>
  <si>
    <t>Количество народных дружинников в районе, чел.</t>
  </si>
  <si>
    <t>Удовлетворенность населения деятельностью органов местного самоуправления муниципального района, %</t>
  </si>
  <si>
    <t>Количество детей-сирот и детей, оставшихся без попечения родителей (человек) Доля устроенных детей-сирот и детей, оставшихся без попечения родителей, в замещающие семьи от общего количества выявленных детей в течение года (%)</t>
  </si>
  <si>
    <t>МО Октябрьское</t>
  </si>
  <si>
    <t>выписка из реестра добровольных пожарных, предоставляемая Администрацией муниципального образования «Октябрьское» ежегодно в территориальный налоговый орган в срок не позднее 31 декабря</t>
  </si>
  <si>
    <t>дети, находящиеся на иждивении родителей-инвалидов I и II групп инвалидности, не достигшие возраста 18 лет, а также обучающиеся в организациях, осуществляющих образовательную деятельность, по очной форме обучения, до окончания обучения, но не дольше, чем до достижения ими возраста 23 лет</t>
  </si>
  <si>
    <t>справка Администрации муниципального образования «Октябрьское»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«Октябрьское»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</si>
  <si>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«Октябрьское»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«Октябрьское» ежегодно в территориальный налоговый орган в срок не позднее 31  декабря года, за который уменьшается налоговая база</t>
  </si>
  <si>
    <t>МО Первомайское</t>
  </si>
  <si>
    <t>Органы местного самоуправления, земельные участки которых расположены на территории муниципального образования «Первомайское»</t>
  </si>
  <si>
    <t>выписка из реестра добровольных пожарных, предоставляемая Администрацией муниципального образования «Первомайское» ежегодно в территориальный налоговый орган в срок не позднее 31 декабря</t>
  </si>
  <si>
    <t>справка Администрации муниципального образования «Первомайскоее»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«Первомайское» ежегодно в территориальный налоговый орган в срок не позднее 31 декабря</t>
  </si>
  <si>
    <t>справка Администрации муниципального образования «Первомайское»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«Первомайское»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</si>
  <si>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«Первомайское»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«Первомайское» ежегодно в территориальный налоговый орган в срок не позднее 31  декабря года, за который уменьшается налоговая база</t>
  </si>
  <si>
    <t>МО Пироговское</t>
  </si>
  <si>
    <t>выписка из реестра добровольных пожарных, предоставляемая Администрацией муниципального образования «Пироговское» ежегодно в территориальный налоговый орган в срок не позднее 31 декабря</t>
  </si>
  <si>
    <t>справка Администрации муниципального образования «Пироговское»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«Пироговское»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</si>
  <si>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«Пироговское»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«Пироговское» ежегодно в территориальный налоговый орган в срок не позднее 31  декабря года, за который уменьшается налоговая база</t>
  </si>
  <si>
    <t>МО Подшиваловское</t>
  </si>
  <si>
    <t>МО Совхозное</t>
  </si>
  <si>
    <t>выписка из реестра добровольных пожарных, предоставляемая Администрацией муниципального образования «Совхозное» ежегодно в территориальный налоговый орган в срок не позднее 31 декабря</t>
  </si>
  <si>
    <t>Органы местного самоуправления, земельные участки которых расположены на территории муниципального образования «Совхозное»</t>
  </si>
  <si>
    <t>МО Среднепостольское</t>
  </si>
  <si>
    <t>выписка из реестра добровольных пожарных, предоставляемая Администрацией муниципального образования «Среднепостольское» ежегодно в территориальный налоговый орган в срок не позднее 31 декабря</t>
  </si>
  <si>
    <t>справка Администрации муниципального образования «Среднепостольское»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«Среднепостольское»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</si>
  <si>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«Среднепостольское»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«Среднепостольское» ежегодно в территориальный налоговый орган в срок не позднее 31  декабря года, за который уменьшается налоговая база</t>
  </si>
  <si>
    <t>Органы местного самоуправления, земельные участки которых расположены на территории муниципального образования «Среднепостольское»</t>
  </si>
  <si>
    <t>МО Хохряковское</t>
  </si>
  <si>
    <t>заверенная копия распоряжения главы МО «Хохряковское»  « О реестре добровольных пожарных муниципального образования «Хохряковское», предоставляемая Администрацией муниципального образования «Хохряковское» ежегодно в территориальный налоговый орган в срок не позднее 31 декабря</t>
  </si>
  <si>
    <t>добровольным пожарным, зарегистрированных в установленном порядке в реестре добровольных пожарных</t>
  </si>
  <si>
    <t>Органы местного самоуправления, земельные участки которых расположены на территории муниципального образования «Хохряковское»</t>
  </si>
  <si>
    <t>МО Шабердинское</t>
  </si>
  <si>
    <t>выписка из реестра добровольных пожарных, предоставляемая Администрацией муниципального образования «Шабердинское» ежегодно в территориальный налоговый орган в срок не позднее 31 декабря</t>
  </si>
  <si>
    <t>справка Администрации муниципального образования «Шабердинское»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«Шабердинское»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</si>
  <si>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«Шабердинское»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«Шабердинское» ежегодно в территориальный налоговый орган в срок не позднее 31  декабря года, за который уменьшается налоговая база</t>
  </si>
  <si>
    <t>Органы местного самоуправления, земельные участки которых расположены на территории муниципального образования «Шабердинское»</t>
  </si>
  <si>
    <t>МО Ягульское</t>
  </si>
  <si>
    <t>выписка из реестра добровольных пожарных, предоставляемая Администрацией муниципального образования «Ягульское» ежегодно в территориальный налоговый орган в срок не позднее 31 декабря</t>
  </si>
  <si>
    <t>справка Администрации муниципального образования «Ягульское»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«Ягульское» ежегодно в территориальный налоговый орган в срок не позднее 31 декабря</t>
  </si>
  <si>
    <t>Органы местного самоуправления, земельные участки которых расположены на территории муниципального образования «Ягульское»</t>
  </si>
  <si>
    <t>выписка из реестра добровольных пожарных, предоставляемая Администрацией муниципального образования «Якшурское» ежегодно в территориальный налоговый орган в срок не позднее 31 декабря</t>
  </si>
  <si>
    <t>справка Администрации муниципального образования «Якшурское»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«Якшурское»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</si>
  <si>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«Якшурское»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«Якшурское» ежегодно в территориальный налоговый орган в срок не позднее 31  декабря года, за который уменьшается налоговая база</t>
  </si>
  <si>
    <t>Органы местного самоуправления, земельные участки которых расположены на территории муниципального образования «Якшурское»</t>
  </si>
  <si>
    <t>МО Якшурское</t>
  </si>
  <si>
    <t>справка Администрации муниципального образования «Гольянское»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</si>
  <si>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Решение об избрании данных лиц в установленном законом порядке (решение Совета депутатов муниципального образования "Гольянское" о назначении (избрании) старосты</t>
  </si>
  <si>
    <t>выписка из реестра добровольных пожарных, предоставляемая Администрацией муниципального образования «Завьяловское» ежегодно в территориальный налоговый орган в срок не позднее 31 декабря</t>
  </si>
  <si>
    <t>справка Администрации муниципального образования «Завьяловское»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</si>
  <si>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справка Администрации муниципального образования «Завьяловское»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</si>
  <si>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Решение об избрании данных лиц в установленном законом порядке (решение Совета депутатов муниципального образования "Завьяловское" о назначении (избрании) старосты</t>
  </si>
  <si>
    <t>выписка из реестра добровольных пожарных, предоставляемая Администрацией муниципального образования «Италмасовское» ежегодно в территориальный налоговый орган в срок не позднее 31 декабря</t>
  </si>
  <si>
    <t>справка Администрации муниципального образования «Италмасовское»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</si>
  <si>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справка Администрации муниципального образования «Италмасовское»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</si>
  <si>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Решение об избрании данных лиц в установленном законом порядке (решение Совета депутатов муниципального образования "Италмасовское" о назначении (избрании) старосты</t>
  </si>
  <si>
    <t>выписка из реестра добровольных пожарных, предоставляемая Администрацией муниципального образования «Казмасское» ежегодно в территориальный налоговый орган в срок не позднее 31 декабря</t>
  </si>
  <si>
    <t>справка Администрации муниципального образования «Казмасское»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</si>
  <si>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справка Администрации муниципального образования «Казмасское»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</si>
  <si>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Решение об избрании данных лиц в установленном законом порядке (решение Совета депутатов муниципального образования "Казмасское" о назначении (избрании) старосты</t>
  </si>
  <si>
    <t>выписка из реестра добровольных пожарных, предоставляемая Администрацией муниципального образования «Каменское» ежегодно в территориальный налоговый орган в срок не позднее 31 декабря</t>
  </si>
  <si>
    <t>выписка из реестра добровольных пожарных, предоставляемая Администрацией муниципального образования «Кияикское» ежегодно в территориальный налоговый орган в срок не позднее 31 декабря</t>
  </si>
  <si>
    <t>справка Администрации муниципального образования «Кияикское»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«Гольянское» ежегодно в территориальный налоговый орган в срок не позднее 31 декабря</t>
  </si>
  <si>
    <t>справка Администрации муниципального образования «Кияикское»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«Вараксинское» ежегодно в территориальный налоговый орган в срок не позднее 31 декабря</t>
  </si>
  <si>
    <t>Решение об избрании данных лиц в установленном законом порядке (решение Совета депутатов муниципального образования "Кияикское" о назначении (избрании) старосты</t>
  </si>
  <si>
    <t>выписка из реестра добровольных пожарных, предоставляемая Администрацией муниципального образования «Подшиваловское» ежегодно в территориальный налоговый орган в срок не позднее 31 декабря</t>
  </si>
  <si>
    <t>справка Администрации муниципального образования «Подшиваловское»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«Пироговское» ежегодно в территориальный налоговый орган в срок не позднее 31 декабря</t>
  </si>
  <si>
    <t>решение об избрании, данных лиц в установленном законом порядке (решение Совета депутатов муниципального образования «Подшиваловское» о назначении  (избрании) старосты, протокол (решение) собрания территориальных общественных самоуправлений о назначении (избрании)  председателя), предоставляемое Администрацией муниципального образования «Пироговское» ежегодно в территориальный налоговый орган в срок не позднее 31  декабря года, за который уменьшается налоговая база</t>
  </si>
  <si>
    <t>10.2; 10.3</t>
  </si>
  <si>
    <t>1808017600000003010013200</t>
  </si>
  <si>
    <t>1808017600000003020013200</t>
  </si>
  <si>
    <t>1808017600000003040013200</t>
  </si>
  <si>
    <t>1807017700000004010013200</t>
  </si>
  <si>
    <t>1807017700000004020013200</t>
  </si>
  <si>
    <t>1807017700000004030013200</t>
  </si>
  <si>
    <t>1807017700000004040013200</t>
  </si>
  <si>
    <t>1808027200000003010013200</t>
  </si>
  <si>
    <t>1808027200000003020013200</t>
  </si>
  <si>
    <t>1808027200000003030013200</t>
  </si>
  <si>
    <t>1808017600000003050013200</t>
  </si>
  <si>
    <t>1807027300000004010013200</t>
  </si>
  <si>
    <t>1807027300000004020013200</t>
  </si>
  <si>
    <t>1808019000000003010013200</t>
  </si>
  <si>
    <t>1807018900000004010013200</t>
  </si>
  <si>
    <t>1807018900000004020013200</t>
  </si>
  <si>
    <t>1807018900000004030013200</t>
  </si>
  <si>
    <t>1807027300000004030013200</t>
  </si>
  <si>
    <t>1808027200000003050013200</t>
  </si>
  <si>
    <t>1808027200000003040013200</t>
  </si>
  <si>
    <t>1808019000000003020013200</t>
  </si>
  <si>
    <t>1808019000000003030013200</t>
  </si>
  <si>
    <t>1808019000000003040013200</t>
  </si>
  <si>
    <t>1808019000000003050013200</t>
  </si>
  <si>
    <t>1808018900000003010013200</t>
  </si>
  <si>
    <t>1808018900000003020013200</t>
  </si>
  <si>
    <t>1808018900000003030013200</t>
  </si>
  <si>
    <t>1808018900000003040013200</t>
  </si>
  <si>
    <t>1808018900000003050013200</t>
  </si>
  <si>
    <t>1807018800000004010013200</t>
  </si>
  <si>
    <t>1807018800000004020013200</t>
  </si>
  <si>
    <t>1807018800000004030013200</t>
  </si>
  <si>
    <t>1807017700000041000033300</t>
  </si>
  <si>
    <t>1807027300000041000033300</t>
  </si>
  <si>
    <t>1807018900000041000033300</t>
  </si>
  <si>
    <t>1807018800000041000033300</t>
  </si>
  <si>
    <t>1808014200000003010013200</t>
  </si>
  <si>
    <t>1808014200000003020013200</t>
  </si>
  <si>
    <t>1808014200000003030013200</t>
  </si>
  <si>
    <t>1808014200000003040013200</t>
  </si>
  <si>
    <t>1808014200000003050013200</t>
  </si>
  <si>
    <t>1807014300000004010013200</t>
  </si>
  <si>
    <t>1807014300000004020013200</t>
  </si>
  <si>
    <t>1807014300000004030013200</t>
  </si>
  <si>
    <t>1807014300000041000033300</t>
  </si>
  <si>
    <t>1808020600000003010013200</t>
  </si>
  <si>
    <t>1808020600000003020013200</t>
  </si>
  <si>
    <t>1808020600000003030013200</t>
  </si>
  <si>
    <t>1808020600000003040013200</t>
  </si>
  <si>
    <t>1808020600000003050013200</t>
  </si>
  <si>
    <t>1807020700000004010013200</t>
  </si>
  <si>
    <t>1807020700000004020013200</t>
  </si>
  <si>
    <t>1807020700000004030013200</t>
  </si>
  <si>
    <t>1807020700000041000033300</t>
  </si>
  <si>
    <t>1808017100000003010013200</t>
  </si>
  <si>
    <t>1808017100000003020013200</t>
  </si>
  <si>
    <t>1808017100000003030013200</t>
  </si>
  <si>
    <t>1808017100000003040013200</t>
  </si>
  <si>
    <t>1807017000000004010013200</t>
  </si>
  <si>
    <t>1807017000000004020013200</t>
  </si>
  <si>
    <t>1807017000000004030013200</t>
  </si>
  <si>
    <t>1808017600000003030013200</t>
  </si>
  <si>
    <t>1807017500000004010013200</t>
  </si>
  <si>
    <t>1807017500000004020013200</t>
  </si>
  <si>
    <t>1807017500000004030013200</t>
  </si>
  <si>
    <t>1807017500000041000033300</t>
  </si>
  <si>
    <t>1808022000000003010013200</t>
  </si>
  <si>
    <t>1808022000000003020013200</t>
  </si>
  <si>
    <t>1808022000000003030013200</t>
  </si>
  <si>
    <t>1808022000000003040013200</t>
  </si>
  <si>
    <t>1808022000000003050013200</t>
  </si>
  <si>
    <t>1807021900000004010013200</t>
  </si>
  <si>
    <t>1807021900000004020013200</t>
  </si>
  <si>
    <t>1807021900000004030013200</t>
  </si>
  <si>
    <t>1807021900000004040013200</t>
  </si>
  <si>
    <t>1807021900000004050013200</t>
  </si>
  <si>
    <t>1807021900000004060013200</t>
  </si>
  <si>
    <t>1807021900000041000033300</t>
  </si>
  <si>
    <t>1808002800000003010013200</t>
  </si>
  <si>
    <t>1808002800000003020013200</t>
  </si>
  <si>
    <t>1808002800000003030013200</t>
  </si>
  <si>
    <t>1808002800000003040013200</t>
  </si>
  <si>
    <t>1808002800000003050013200</t>
  </si>
  <si>
    <t>1807002700000004010013200</t>
  </si>
  <si>
    <t>1807002700000004020013200</t>
  </si>
  <si>
    <t>1807002700000004030013200</t>
  </si>
  <si>
    <t>1807002700000004040013200</t>
  </si>
  <si>
    <t>1807002700000004050013200</t>
  </si>
  <si>
    <t>1807002700000004060013200</t>
  </si>
  <si>
    <t>1807002700000041000033300</t>
  </si>
  <si>
    <t>1807018800000004040013200</t>
  </si>
  <si>
    <t>1807018800000004050013200</t>
  </si>
  <si>
    <t>1807018800000004060013200</t>
  </si>
  <si>
    <t>1808025600000003010013200</t>
  </si>
  <si>
    <t>1808025600000003020013200</t>
  </si>
  <si>
    <t>1808025600000003030013200</t>
  </si>
  <si>
    <t>1808025600000003040013200</t>
  </si>
  <si>
    <t>1808025600000003050013200</t>
  </si>
  <si>
    <t>1807025700000004010013200</t>
  </si>
  <si>
    <t>1807025700000004020013200</t>
  </si>
  <si>
    <t>1807025700000004030013200</t>
  </si>
  <si>
    <t>1808018600000003010013200</t>
  </si>
  <si>
    <t>1808018600000003020013200</t>
  </si>
  <si>
    <t>1808018600000003030013200</t>
  </si>
  <si>
    <t>1808018600000003040013200</t>
  </si>
  <si>
    <t>1808018600000003050013200</t>
  </si>
  <si>
    <t>1807018500000004010013200</t>
  </si>
  <si>
    <t>1807018500000004020013200</t>
  </si>
  <si>
    <t>1807018500000004030013200</t>
  </si>
  <si>
    <t>1807018500000041000033300</t>
  </si>
  <si>
    <t>1808018800000003010013200</t>
  </si>
  <si>
    <t>1808018800000003020013200</t>
  </si>
  <si>
    <t>1808018800000003030013200</t>
  </si>
  <si>
    <t>1807018900000004040013200</t>
  </si>
  <si>
    <t>1808022800000003010013200</t>
  </si>
  <si>
    <t>1808022800000003020013200</t>
  </si>
  <si>
    <t>1808022800000003030013200</t>
  </si>
  <si>
    <t>1808022800000003040013200</t>
  </si>
  <si>
    <t>1808022800000003050013200</t>
  </si>
  <si>
    <t>1807022500000004010013200</t>
  </si>
  <si>
    <t>1807022500000004020013200</t>
  </si>
  <si>
    <t>1807022500000004030013200</t>
  </si>
  <si>
    <t>1807022500000041000033300</t>
  </si>
  <si>
    <t>1808018700000003010013200</t>
  </si>
  <si>
    <t>1808018700000003020013200</t>
  </si>
  <si>
    <t>1808018700000003030013200</t>
  </si>
  <si>
    <t>1808018700000003040013200</t>
  </si>
  <si>
    <t>1808021200000003010013200</t>
  </si>
  <si>
    <t>1808021200000003020013200</t>
  </si>
  <si>
    <t>1808021200000003030013200</t>
  </si>
  <si>
    <t>1808021200000003040013200</t>
  </si>
  <si>
    <t>1808021200000003050013200</t>
  </si>
  <si>
    <t>1807021100000004010013200</t>
  </si>
  <si>
    <t>1807021100000004020013200</t>
  </si>
  <si>
    <t>1807021100000004030013200</t>
  </si>
  <si>
    <t>1807021100000004040013200</t>
  </si>
  <si>
    <t>1807021100000004050013200</t>
  </si>
  <si>
    <t>1807021100000041000033300</t>
  </si>
  <si>
    <t>1808017100000003050013200</t>
  </si>
  <si>
    <t>1807017200000004010013200</t>
  </si>
  <si>
    <t>1807017200000004020013200</t>
  </si>
  <si>
    <t>1807017200000004030013200</t>
  </si>
  <si>
    <t>1807017200000041000033300</t>
  </si>
  <si>
    <t>1808016200000003010013200</t>
  </si>
  <si>
    <t>1808016200000003020013200</t>
  </si>
  <si>
    <t>1808016200000003030013200</t>
  </si>
  <si>
    <t>1808016200000003040013200</t>
  </si>
  <si>
    <t>1808016200000003050013200</t>
  </si>
  <si>
    <t>1807016100000004010013200</t>
  </si>
  <si>
    <t>1807016100000004020013200</t>
  </si>
  <si>
    <t>1807016100000004030013200</t>
  </si>
  <si>
    <t>1807016100000004040013200</t>
  </si>
  <si>
    <t>1807016100000004050013200</t>
  </si>
  <si>
    <t>1807016100000004060013200</t>
  </si>
  <si>
    <t>1807016100000041000033300</t>
  </si>
  <si>
    <t>п.5</t>
  </si>
  <si>
    <t>1807017000000050000033300</t>
  </si>
  <si>
    <t>справка Администрации муниципального образования «Совхозное»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«Первомайское» ежегодно в территориальный налоговый орган в срок не позднее 31 декабря</t>
  </si>
  <si>
    <t>справка Администрации муниципального образования «Ягульское» с перечнем членов народной дружины, соответствующих условиям предоставления налоговой льготы, предоставляемая Администрацией муниципального образования «Шабердинское» ежегодно в территориальный налоговый орган в срок не позднее 31 декабря</t>
  </si>
  <si>
    <t>Решение Совета Депутатов МО «Гольянское» № 190 от  28.11.2019  "О налоге на имущество физических лиц на территории муниципального образования "Гольянское"</t>
  </si>
  <si>
    <t>Решение Совета Депутатов МО «Кияикское» № 175 от  26.11.2019 "О земельном налоге на территории муниципального образования "Кияикское"</t>
  </si>
  <si>
    <t>Решение Совета Депутатов МО «Пироговское» № 256 от  28.11.2019 "О налоге на имущество физических лиц на территории муниципального образования "Пироговское"</t>
  </si>
  <si>
    <t>Решение Совета Депутатов МО «Пироговское» № 257 от  28.11.2019  "О земельном налоге на территории муниципального образования "Пироговское"</t>
  </si>
  <si>
    <t>Решение Совета Депутатов МО «Подшиваловское» № 186 от  15.11.2019 "О налоге на имущество физических лиц на территории муниципального образования "Подшиваловское"</t>
  </si>
  <si>
    <t>освобождение от налогообложения  многодетных малообеспеченных семей</t>
  </si>
  <si>
    <t>освобождение от налогообложения детей, не достигшие возраста 18 лет</t>
  </si>
  <si>
    <t>освобождение от налогообложения детей-сирот</t>
  </si>
  <si>
    <t>освобождение от налогообложения членов добровольной пожарной охраны</t>
  </si>
  <si>
    <t>освобождение от налогообложения органов местного самоуправления</t>
  </si>
  <si>
    <t xml:space="preserve">освобождение от налогообложения членов добровольной народной дружины </t>
  </si>
  <si>
    <t>освобождение от налогообложения старосты муниципального образования</t>
  </si>
  <si>
    <t>освобождение от налогообложения ветераны и инвалиды ВОВ</t>
  </si>
  <si>
    <t>освобождение от налогообложения детей, находящиеся на иждивении родителей-инвалидов</t>
  </si>
  <si>
    <t>МО "Завьяловский район"</t>
  </si>
  <si>
    <t>не ограничено - до даты прекращения льготы</t>
  </si>
  <si>
    <t>Осуществление видов предпринимательской деятельности, указанных в п. 1</t>
  </si>
  <si>
    <t>Организации и индивидуальные предприниматели применяющие единый налог на вмененный доход для отдельных видов деятельности</t>
  </si>
  <si>
    <t>В размере снижения налога с учетом коэффициента К2</t>
  </si>
  <si>
    <t xml:space="preserve">В соответствии с п. 2 корректирующий коэффициент  базовой доходности
К2 , учитывающий ассортимент товаров (работ, услуг);
 сезонность; режим работы;
особенности места ведения предпринимательской деятельности.
</t>
  </si>
  <si>
    <t>единый налог на вменненый доход</t>
  </si>
  <si>
    <t>п.1</t>
  </si>
  <si>
    <t>1809053400000001000021500</t>
  </si>
  <si>
    <t>Поддержка субъектов малого и среднего предпринимательства</t>
  </si>
  <si>
    <t>Количество субъектов малого и среднего предпринимательства в расчете на 10000 человек населения муниципального образования «Завьяловский район»</t>
  </si>
  <si>
    <t xml:space="preserve"> Решение Совета депутатов муниципального образования "Завьяловский район" № 534 от 24.11.2010 "О едином налоге на вмененный доход длотдельных видов деятельности на территории Завьяловского района"(в редакции №135 от 21.06.2017; решение Совета депутатов муниципального образования "Завьяловский район" №136 от 24.10.2007; решение Совета депутатов муниципального образования "Завьяловский район" № 251 от 19.10.2005)</t>
  </si>
  <si>
    <t xml:space="preserve">Решение Совета депутатов № 176 от 28.11.2019 "О налоге на имущество физических лиц на территории муниципального образования "Бабинское"(ранее решение от 10.11.2006 г. № 12(в ред. решений Совета депутатов МО "Бабинское" от 24.09.2010 N 114,
от 02.11.2010 N 120, от 15.12.2010 N 123,
от 25.02.2011 N 132)
</t>
  </si>
  <si>
    <t>96.02.1; 95.23; 47.73; 47.78.9; 47.25.1; 47.78.9; 56.29</t>
  </si>
  <si>
    <t xml:space="preserve">Решение Совета депутатов № 177 от 28.11.2019 "О земельном налоге на территории муниципального образования "Бабинское" (ранее решение № 31 от 10.11.2006 (в ред. решений Совета депутатов МО "Бабинское"
от 04.05.2007 N 52, от 13.08.2010 N 107, от 02.11.2010 N 119,
от 05.05.2011 N 141, от 27.04.2012 N 7, от 12.07.2012 N 18,
от 29.03.2013 N 46, от 31.07.2014 N 112, от 27.02.2015 N 141,
от 26.02.2016 N 175, от 15.11.2017 N 60, от 24.05.2018 N 100), Решение Совета депутатов МО "Бабинское"от 29.10.2019 N 169 "Об утверждении Положения "О земельном налоге на территории муниципального образования "Бабинское"
</t>
  </si>
  <si>
    <t>100% от ставок налога</t>
  </si>
  <si>
    <t>Муниципальное образование "Завьяловского района"</t>
  </si>
  <si>
    <t xml:space="preserve">Решение Совета Депутатов МО «Вараксинское» № 272 от 28.11.2019 "О налоге на имущество физических лиц на территории муниципального образования "Вараксинское» (ранее решение  от 13.11.2006 N 25, решение от 24.11.2009 N 102; решение от 28.10.2010 N 150; решение от 25.11.2014 N 147 </t>
  </si>
  <si>
    <t>Решение Совета Депутатов МО «Вараксинское» № 273 от 28.11.2019 "О земельном налоге на территории муниципального образования "Вараксинское» (в ред. решений
от 28.11.2019 N 273, от 01.10.2020 N 331
( ранее решение от 13.11.2006 N 24; Решение от 24.11.2009 N 101)</t>
  </si>
  <si>
    <t>Решение Совета Депутатов МО «Гольянское» № 190 от  28.11.2019  "О налоге на имущество физических лиц на территории муниципального образования "Гольянское"(ранее Решение от 08.11.2006 N 28 (ред. от 25.07.2008);Решение от 11.07.2014 N 106; Решение от 24.11.2014 N 123 (ред. от 27.04.2018))</t>
  </si>
  <si>
    <t>Решение Совета Депутатов МО «Завьяловское» № 189 от 18.11.2019 "О налоге на имущество физических лиц на территории муниципального образования "Завьяловское"( ранее Решение от 31.10.2006 N 28 (ред. от 28.01.2011);Решение от 24.11.2014 N 154 (ред. от 27.04.2018); Решение от 14.11.2018 N 125 (ред. от 12.04.2019)</t>
  </si>
  <si>
    <t>Решение Совета Депутатов МО «Завьяловское» № 188 от 18.11.2019 "О земельном налоге на территории муниципального образования "Завьяловское» (ранее Решение от 31.10.2006 N 27 (ред. от 24.12.2018)</t>
  </si>
  <si>
    <t>Решение Совета Депутатов МО «Италмасовское» № 142 от  28.11.2019   "О налоге на имущество физических лиц на территории муниципального образования "Италмасовское" (ранее Решение от 09.11.2006 N 28; Решение Совета от 06.10.2010 N 92 (ред. от 24.03.2011); Решение от 26.11.2014 N 96 (ред. от 27.12.2018))</t>
  </si>
  <si>
    <t>Решение Совета Депутатов МО «Италмасовское» № 143 от  28.11.2019  "О земельном налоге на территории муниципального образования "Италмасовское»( ранее Решение от 09.11.2006 N 27 (ред. от 06.10.2010);Решение от 11.04.2012 N 05; Решение от 23.10.2014 N 88 (ред. от 27.12.2018)</t>
  </si>
  <si>
    <t>Решение Совета Депутатов МО «Казмасское» № 206 от  27.11.2019 "О налоге на имущество физических лиц на территории муниципального образования "Казмасское" (ранее решение от 08.11.2006 N 29; от 24.11.2014 N 157 (ред. от 21.12.2018)</t>
  </si>
  <si>
    <t>Решение Совета Депутатов МО «Казмасское» № 207 от  27.11.2019  "О земельном налоге на территории муниципального образования "Казмасское" (ранее Решение от 08.11.2006 N 28 (ред. от 25.02.2011);Решение от 11.07.2014 N 106; Решение от 24.11.2014 N 123 (ред. от 27.04.2018)</t>
  </si>
  <si>
    <t xml:space="preserve">Решение Совета Депутатов МО «Каменское» № 170 от  28.11.2019  "О земельном налоге на территории муниципального образования "Каменское"(ред. от 22.10.2020)(Решение от 02.11.2006 N 25; Решение от 28.10.2008 N 27; Решение от 25.11.2009 N 77;Решение Совета депутатов МО "Каменское" Завьяловского района от 17.02.2016 N 216 (ред. от 25.10.2018) 
</t>
  </si>
  <si>
    <t>Решение Совета Депутатов МО «Каменское» № 171 от  28.11.2019 "О налоге на имущество физических лиц на территории муниципального образования "Каменское" (Решение от 02.11.2006 N 27; Решение от 25.11.2009 N 77; Решение от 26.06.2014 N 116)</t>
  </si>
  <si>
    <t xml:space="preserve">Решение Совета Депутатов МО «Кияикское» № 176 от  26.11.2019 "О налоге на имущество физических лиц на территории муниципального образования "Кияикское"( Решение Совета депутатов МО "Кияикское" Завьяловского района от 01.11.2006 N 26 (с изм. от 30.11.2009); решение 23.10.2015 N 140
</t>
  </si>
  <si>
    <t>Решение Совета Депутатов МО «Люкское» № 220 от  25.11.2019  "О налоге на имущество физических лиц на территории муниципального образования "Люкское"(Решение от 10.11.2006 N 24;Решение от 17.09.2009 N 57; Решение от 17.09.2010 N 93 (ред. от 29.04.2011);Решение от 17.09.2013 N 76; Решение от 24.11.2014 N 130 (ред. от 31.08.2018)</t>
  </si>
  <si>
    <t>Решение Совета Депутатов МО «Люкское» № 219 от  25.11.2019 "О земельном налоге на территории муниципального образования "Люкское"(Решение от 10.11.2006 N 23; Решение Совета депутатов МО "Люкское" Завьяловского района от 17.09.2010 N 94 (ред. от 29.04.2011);Решение от 20.10.2017 N 75 (ред. от 31.08.2018)</t>
  </si>
  <si>
    <t>Решение Совета Депутатов МО «Октябрьское» № 28 от  26.11.2019 "О налоге на имущество физических лиц на территории муниципального образования "Октябрьское" (Решение от 09.11.2006 N 30 (ред. от 15.09.2011); Решение  от 26.11.2014 N 147 (ред. от 29.03.2018)</t>
  </si>
  <si>
    <t>Решение Совета Депутатов МО «Октябрьское» № 27 от  26.11.2019 "О земельном налоге на территории муниципального образования "Октябрьское" (Решение от 09.11.2006 N 29 (ред. от 09.04.2015);Решение от 21.11.2016 N 60 (ред. от 14.02.2019)</t>
  </si>
  <si>
    <t>Решение Совета Депутатов МО «Первомайское» № 189 от  29.11.2019 "О налоге на имущество физических лиц на территории муниципального образования "Первомайское"(Решение от 17.11.2006 N 39 (ред. от 27.10.2010); Решение от 26.11.2014 N 108(ред. от 16.05.2016)</t>
  </si>
  <si>
    <t>Решение Совета Депутатов МО «Первомайское» № 188 от  29.11.2019 "О земельном налоге на территории муниципального образования "Первомайское"( Решение  от 17.11.2006 N 38 (ред. от 28.01.2016);Решение от 24.11.2016 N 24 (ред. от 28.12.2018)</t>
  </si>
  <si>
    <t>Решение Совета Депутатов МО «Пироговское» № 256 от  28.11.2019 "О налоге на имущество физических лиц на территории муниципального образования "Пироговское" (Решение от 11.09.2007 N 83;Решение от 30.09.2010 N 48 (ред. от 28.08.2014);Решение от 27.11.2014 N 104 (ред. от 25.10.2018)</t>
  </si>
  <si>
    <t>Решение Совета Депутатов МО «Подшиваловское» № 186 от  15.11.2019 "О налоге на имущество физических лиц на территории муниципального образования "Подшиваловское" (Решение от 10.11.2006 N 22; Решение от 27.11.2014 N 117 (ред. от 17.04.2018))</t>
  </si>
  <si>
    <t>Решение Совета Депутатов МО «Подшиваловское» № 185 от  15.11.2019 "О земельном налоге на территории муниципального образования "Подшиваловское"(Решение от 10.11.2006 N 23 (ред. от 25.03.2011, с изм. от 01.11.2013);Решение от 01.11.2013 N 65 (ред. от 12.09.2019)</t>
  </si>
  <si>
    <t>Решение Совета Депутатов МО «Совхозное» № 188 от  28.11.2019 "О налоге на имущество физических лиц на территории муниципального образования "Совхозное"(Решение от 02.11.2006 N 29 (ред. от 28.06.2007);Решение от 27.11.2014 N 151 (ред. от 24.09.2015);Решение  от 02.08.2018 N 115 (ред. от 29.11.2018)</t>
  </si>
  <si>
    <t xml:space="preserve"> 01.01.2014</t>
  </si>
  <si>
    <t>Решение Совета Депутатов МО «Совхозное» № 189 от  28.11.2019 "О земельном налоге на территории муниципального образования "Совхозное"(Решение от 02.11.2006 N 28 (ред. от 01.08.2019)</t>
  </si>
  <si>
    <t>Решение Совета Депутатов МО «Среднепостольское» № 228 от  26.11.2019 "О налоге на имущество физических лиц на территории муниципального образования "Среднепостольское" (ранее Решение от 21.12.2009 N 54)</t>
  </si>
  <si>
    <t>Решение Совета Депутатов МО «Среднепостольское» № 225 от  26.11.2019 "О земельном налоге на территории муниципального образования "Среднепостольское" (Решение Совета от 02.11.2006 N 24)</t>
  </si>
  <si>
    <t>Дети, не достигшие возраста 23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</si>
  <si>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Члены многодетных малообеспеченных семей, имеющих трех и более детей, не достигших возраста 23 лет, а также детей из этих семей,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</si>
  <si>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Дети-сироты и дети, оставшихся без попечения родителей, лица из числа детей-сирот и детей, оставшихся без попечения родителей, не достигших возраста 23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</si>
  <si>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Решение Совета Депутатов МО «Хохряковское» № 187 от  28.11.2019 "О налоге на имущество физических лиц на территории муниципального образования "Хохряковское" (Решение Совета от 08.11.2006 N 26;Решение от 15.09.2014 N 166)</t>
  </si>
  <si>
    <t>Решение Совета Депутатов МО «Хохряковское» № 187 от  28.11.2019 "О налоге на имущество физических лиц на территории муниципального образования "Хохряковское" (Решение Совета от 08.11.2006 N 26;Решение от 15.09.2014 N 166;</t>
  </si>
  <si>
    <t>Решение Совета Депутатов МО «Хохряковское» № 185 от  28.11.2019 "О земельном налоге на территории муниципального образования "Хохряковское" (Решение от 30.09.2009 N 148 (ред. от 28.10.2009); Решение от 19.10.2017 N 81)</t>
  </si>
  <si>
    <t>Решение Совета Депутатов МО «Шабердинское» № 212 от  25.11.2019 "О налоге на имущество физических лиц на территории муниципального образования "Шабердинское"( Решение от 26.11.2014 N 124 (ред. от 22.09.2015); Решение от 07.06.2018 N 130 )(ред. от 08.11.2018)</t>
  </si>
  <si>
    <t>Решение Совета Депутатов МО «Шабердинское» № 211 от  25.11.2019 "О земельном налоге на территории муниципального образования "Шабердинское"(Решение от 13.11.2006 N 41;Решениеот 19.06.2008 N 17)</t>
  </si>
  <si>
    <t>Решение Совета Депутатов МО «Ягульское» № 171 от  26.11.2019 "О налоге на имущество физических лиц на территории муниципального образования "Ягульское"(Решение от 09.11.2006 N 25;Решение от 25.11.2014 N 109 (ред. от 18.04.2016)</t>
  </si>
  <si>
    <t>Решение Совета Депутатов МО «Ягульское» № 172 от  26.11.2019 "О земельном налоге на территории муниципального образования "Ягульское" (Решение от 09.11.2006 N 24;Решение от 24.12.2012 N 22 (ред. от 27.02.2014)</t>
  </si>
  <si>
    <t>Решение Совета Депутатов МО «Якшурское» № 162 от  28.11.2019 "О налоге на имущество физических лиц на территории муниципального образования "Якшурское"(Решение от 08.11.2006 N 31)</t>
  </si>
  <si>
    <t>Решение Совета Депутатов МО «Якшурское» № 161 от  28.11.2019 "О земельном налоге на территории муниципального образования "Якшурское"( Решение от 08.11.2006 N 30;Решение от 28.03.2011 N 153;Решение от 24.11.2014 N 119)</t>
  </si>
  <si>
    <t xml:space="preserve">Решение Совета Депутатов МО «Кияикское» № 176 от  26.11.2019 "О налоге на имущество физических лиц на территории муниципального образования "Кияикское"( Решение  от 01.11.2006 N 26 (с изм. от 30.11.2009); решение 23.10.2015 N 140
</t>
  </si>
  <si>
    <t xml:space="preserve">Решение Совета депутатов № 177 от 28.11.2019 "О земельном налоге на территории муниципального образования "Бабинское" (ранее решение № 31 от 10.11.2006
от 04.05.2007 N 52, от 13.08.2010 N 107, от 02.11.2010 N 119,
от 05.05.2011 N 141, от 27.04.2012 N 7, от 12.07.2012 N 18,
от 29.03.2013 N 46, от 31.07.2014 N 112, от 27.02.2015 N 141,
от 26.02.2016 N 175, от 15.11.2017 N 60, от 24.05.2018 N 100), Решение Совета депутатов МО "Бабинское"от 29.10.2019 N 169 "Об утверждении Положения "О земельном налоге на территории муниципального образования "Бабинское"
</t>
  </si>
  <si>
    <t xml:space="preserve">Решение Совета депутатов № 176 от 28.11.2019 "О налоге на имущество физических лиц на территории муниципального образования "Бабинское"(ранее решение от 10.11.2006 г. № 12(в ред. решений Совета депутатов МО "Бабинское" от 24.09.2010 N 114,
от 02.11.2010 N 120, от 15.12.2010 N 123,
от 25.02.2011 N 132) ;Решение от 25 ноября 2014 г. N 123
</t>
  </si>
  <si>
    <t xml:space="preserve">Решение Совета депутатов № 176 от 28.11.2019 "О налоге на имущество физических лиц на территории муниципального образования "Бабинское"(ранее решение от 10.11.2006 г. № 12(Решение от 25 ноября 2014 г. N 123)
</t>
  </si>
  <si>
    <t>налог на имущество физических лиц</t>
  </si>
  <si>
    <t xml:space="preserve">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 - инвалидов I и II групп инвалидности, за один объект налогообложения по выбору налогоплательщика</t>
  </si>
  <si>
    <t>Решение Совета Депутатов МО «Вараксинское» № 272 от 28.11.2019 "О налоге на имущество физических лиц на территории муниципального образования "Вараксинское» (ранее решение от 25.11.2014 N 147 )</t>
  </si>
  <si>
    <t>Решение Совета Депутатов МО «Вараксинское» № 272 от 28.11.2019 "О налоге на имущество физических лиц на территории муниципального образования "Вараксинское» (решение от  25.11.2014 N 147 (ред.24.09.2015 N 198))</t>
  </si>
  <si>
    <t>Решение Совета Депутатов МО «Вараксинское» № 273 от 28.11.2019 "О земельном налоге на территории муниципального образования "Вараксинское» (в ред. Решений от 24 октября 2012 г. N 38)</t>
  </si>
  <si>
    <t>Решение Совета Депутатов МО «Вараксинское» № 273 от 28.11.2019 "О земельном налоге на территории муниципального образования "Вараксинское» (в ред. решений от 28.11.2019 N 273, от 01.10.2020 N 331( ранее решение от 13.11.2006 N 24; Решение от 24.11.2009 N 101)</t>
  </si>
  <si>
    <t>Решение Совета Депутатов МО «Вараксинское» № 272 от 28.11.2019 "О налоге на имущество физических лиц на территории муниципального образования "Вараксинское"</t>
  </si>
  <si>
    <t xml:space="preserve">Решение Совета депутатов № 177 от 28.11.2019 "О земельном налоге на территории муниципального образования "Бабинское" (ранее решение № 31 от 10.11.2006 (в ред. решений Совета депутатов МО "Бабинское"от 04.05.2007 N 52, от 13.08.2010 N 107, от 02.11.2010 N 119,
от 05.05.2011 N 141, от 27.04.2012 N 7, от 12.07.2012 N 18,
от 29.03.2013 N 46, от 31.07.2014 N 112, от 27.02.2015 N 141,
от 26.02.2016 N 175, от 15.11.2017 N 60, от 24.05.2018 N 100), Решение Совета депутатов МО "Бабинское"от 29.10.2019 N 169 "Об утверждении Положения "О земельном налоге на территории муниципального образования "Бабинское"
</t>
  </si>
  <si>
    <t xml:space="preserve">Решение Совета депутатов № 177 от 28.11.2019 "О земельном налоге на территории муниципального образования "Бабинское" (ранее решение № 31 от 10.11.2006 (в ред. решений Совета депутатов МО "Бабинское"от 04.05.2007 N 52, от 13.08.2010 N 107, т 02.11.2010 N 119,от 05.05.2011 N 141, от 27.04.2012 N 7, от 12.07.2012 N 18,от 29.03.2013 N 46, от 31.07.2014 N 112, от 27.02.2015 N 141,от 26.02.2016 N 175, от 15.11.2017 N 60, от 24.05.2018 N 100), Решение Совета депутатов МО "Бабинское"от 29.10.2019 N 169 "Об утверждении Положения "О земельном налоге на территории муниципального образования "Бабинское"
</t>
  </si>
  <si>
    <t>Решение Совета Депутатов МО «Гольянское» № 190 от  28.11.2019  "О налоге на имущество физических лиц на территории муниципального образования "Гольянское"(ранее Решение от 08.11.2006 N 28 (ред. от 25.07.2008);Решение от 11.07.2014 N 106; Решение от 24.11.</t>
  </si>
  <si>
    <t>Решение Совета Депутатов МО «Казмасское» № 207 от  27.11.2019  "О земельном налоге на территории муниципального образования "Казмасское" (ранее Решение от 08.11.2006 N 28 (ред. от 25.02.2011);от 07.09.2012 N 22;Решение от 11.07.2014 N 106; Решение от 24.11.2014 N 123 (ред. от 27.04.2018)</t>
  </si>
  <si>
    <t xml:space="preserve"> 24.11.2014</t>
  </si>
  <si>
    <t xml:space="preserve"> 29.04.2011</t>
  </si>
  <si>
    <t>Решение Совета Депутатов МО «Среднепостольское» № 228 от  26.11.2019 "О налоге на имущество физических лиц на территории муниципального образования "Среднепостольское" (ранее Решение от 02.11.2006 N 25; от 21.12.2009 N 54)</t>
  </si>
  <si>
    <t>Решение Совета Депутатов МО «Среднепостольское» № 228 от  26.11.2019 "О налоге на имущество физических лиц на территории муниципального образования "Среднепостольское" (ранее Решение от 28.04.2016 N 248)</t>
  </si>
  <si>
    <t>Решение Совета Депутатов МО «Среднепостольское» № 228 от  26.11.2019 "О налоге на имущество физических лиц на территории муниципального образования "Среднепостольское" (ранее Решение от  27.04.2018 N 135)</t>
  </si>
  <si>
    <t>данные УФНС России</t>
  </si>
  <si>
    <t>оценка и прогноз МО</t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</si>
  <si>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</si>
  <si>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</si>
  <si>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</si>
  <si>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</si>
  <si>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</si>
  <si>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</si>
  <si>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</si>
  <si>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</si>
  <si>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</si>
  <si>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</si>
  <si>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</si>
  <si>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</si>
  <si>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</si>
  <si>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</si>
  <si>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</si>
  <si>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</si>
  <si>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</si>
  <si>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23(1)</t>
  </si>
  <si>
    <t>23(2)</t>
  </si>
  <si>
    <t>23(х)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</si>
  <si>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</si>
  <si>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Эффективность налоговой льготы (да/нет)</t>
  </si>
  <si>
    <t>Эффективность налоговой льготы (комментарии)</t>
  </si>
  <si>
    <t>2021 год</t>
  </si>
  <si>
    <t>2022 год</t>
  </si>
  <si>
    <t>2023 год</t>
  </si>
  <si>
    <t>2024 год</t>
  </si>
  <si>
    <t>да</t>
  </si>
  <si>
    <t>нет</t>
  </si>
  <si>
    <t>х</t>
  </si>
  <si>
    <t>Не предъставленв фискальные характеристики с ИФНС №9</t>
  </si>
  <si>
    <t>Соответствует целям социально-экономической политики муниципального образования, льгота востребована</t>
  </si>
  <si>
    <t>Уменьшение встречных финансовых потоков. Льгота востребована, соответствует цели. Менее затратный альтернативный механизм достижения цели отсутствует.</t>
  </si>
  <si>
    <t>Показатель не установлен</t>
  </si>
  <si>
    <t>кол. за 5 лет</t>
  </si>
  <si>
    <t>всего по району за 5 л</t>
  </si>
  <si>
    <t>нетт</t>
  </si>
  <si>
    <t>V выпад дох по району за год</t>
  </si>
  <si>
    <t>Снижение уровня социального сиротства от общего числа выявленных детей из семей, находящихся в социально опасном положении или трудной жизненой ситуации</t>
  </si>
  <si>
    <t>Цель достигнута- уровень социального сиротства снижен. Количество детей-сирот и детей, оставшихся без попечения родителей -222; Доля детей-сирот и детей, оставшихся без попечения родителей, от общей численности детского населения - 1,2% ( снижение на 0,2% относительно 2018 года)</t>
  </si>
  <si>
    <t xml:space="preserve">Совершенствование системы обеспечения безопасной общественной среды для проживания и пребывания граждан в Завьяловском районе </t>
  </si>
  <si>
    <r>
      <t xml:space="preserve">Объем налоговых льгот, освобождений и иных преференций, тыс. рублей
</t>
    </r>
    <r>
      <rPr>
        <b/>
        <sz val="14"/>
        <color rgb="FFC00000"/>
        <rFont val="Times New Roman"/>
        <family val="1"/>
        <charset val="204"/>
      </rPr>
      <t>(архивная информация)</t>
    </r>
  </si>
  <si>
    <r>
      <t xml:space="preserve">Год </t>
    </r>
    <r>
      <rPr>
        <b/>
        <vertAlign val="subscript"/>
        <sz val="14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</si>
  <si>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4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</si>
  <si>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4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</si>
  <si>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4"/>
        <rFont val="Times New Roman"/>
        <family val="1"/>
        <charset val="204"/>
      </rPr>
      <t>n+4</t>
    </r>
  </si>
  <si>
    <t>Льгота принята с целью улучшения положения семей с детьми, а также детей, находящихся в трудной жизненной ситуации в муниципальном образовании "Завьяловский район"(как мера соц. поддержки). Льгота сохраняется, в связи с тем что ожидаются обращения заявителей в плановом периоде. Льгота будет востребована при появлении граждан данной категории. Отмена льготы  будет означать ущемление прав социальных слоев населения.Менее затратный альтернативный механизм достижения цели отсутствует</t>
  </si>
  <si>
    <t>Количество многодетных малообеспеченных семей, воспользовавшихся мерой соц. поддержки</t>
  </si>
  <si>
    <t>Льгота имеет социальный характер, соответствует цели. Количество многодетных малообеспеченных семей за 2019 год -1285, воспользовавшихся льготой - 906.  Менее затратный альтернативный механизм достижения цели отсутствует</t>
  </si>
  <si>
    <t>Цель льготы - обеспечение полноценной защиты населения от чрезвычайных ситуаций (происшествий), снижение их количество и уменьшение последствий от их возникновения, а также повышение уровня готовности к выполнению мероприятий по гражданской обороне. Льгота сохраняется, в связи с тем что ожидаются обращения заявителей в плановом периоде. Количество чрезвычайных ситуаций происходящих на территории муниципального образования «Завьяловский район» - 302, при отсутствии льготы - 310.  Численность граждан данной категории очень маленькая, не имеют объектов налогообложения,  льгота будет востребована при наделении соответствующими полномочиями граждан, имеющих объекты налогообложения. Менее затратный альтернативный механизм достижения цели отсутствует</t>
  </si>
  <si>
    <t xml:space="preserve">Цель льготы достигнута - обеспечение полноценной защиты населения от чрезвычайных ситуаций (происшествий), снижение их количество и уменьшение последствий от их возникновения, а также повышение уровня готовности к выполнению мероприятий по гражданской обороне. Количество народных дружинников в районе - 25, при отсутствии льготы - 10. Льгота сохраняется, в связи с тем что ожидаются обращения заявителей в плановом периоде.Менее затратный альтернативный механизм достижения цели отсутствует. </t>
  </si>
  <si>
    <t xml:space="preserve"> Фактическое значение показателя индикатора цели -  72,29 %,  оценка показателя без учета налоговых льгот - 65%. Льгота сохраняется, в связи с тем что возможны обращения заявителей в плановом периоде. Численность граждан данной категории очень маленькая,  льгота будет востребована при наделении соответствующими полномочиями граждан, имеющих объекты налогообложения.Менее затратный альтернативный механизм достижения цели отсутствует. </t>
  </si>
  <si>
    <t>Цель льготы - обеспечение полноценной защиты населения от чрезвычайных ситуаций (происшествий), снижение их количество и уменьшение последствий от их возникновения, а также повышение уровня готовности к выполнению мероприятий по гражданской обороне. Льгота эффективна, соответствует цели. Количество чрезвычайных ситуаций происходящих на территории муниципального образования «Завьяловский район» - 302, при отсутствии льготы - 310. Менее затратный альтернативный механизм достижения цели отсутствует</t>
  </si>
  <si>
    <t>Льгота имеет социальный характер, соответствует цели. Льгота сохраняется, в связи с тем что ожидаются обращения заявителей в плановом периоде. Граждани данной категории не имеют объектов налогообложения,  льгота будет востребована при появлении объектов налогообложения. Количество детей-сирот и детей, оставшихся без попечения родителей -222; Доля детей-сирот и детей, оставшихся без попечения родителей, от общей численности детского населения - 1,2% ( снижение на 0,2% относительно 2018 года)</t>
  </si>
  <si>
    <t>Льгота имеет социальный характер, соответствует цели. Льгота сохраняется, в связи с тем что ожидаются обращения заявителей в плановом периоде. Граждане данной категории не имеют объектов налогообложения,  льгота будет востребована при появлении объектов налогообложения. Количество детей-сирот и детей, оставшихся без попечения родителей -222; Доля детей-сирот и детей, оставшихся без попечения родителей, от общей численности детского населения - 1,2% ( снижение на 0,2% относительно 2018 года)</t>
  </si>
  <si>
    <t>28.112019</t>
  </si>
  <si>
    <t>Льгота вступает в силу с 01.01.2020</t>
  </si>
  <si>
    <t>Решение Совета Депутатов МО «Завьяловское» № 188 от 18.11.2019 "О земельном налоге на территории муниципального образования "Завьяловское» (ранее Решение от 24.11.2014 N 153)</t>
  </si>
  <si>
    <t xml:space="preserve">Решение Совета Депутатов МО «Каменское» № 170 от  28.11.2019  "О земельном налоге на территории муниципального образования "Каменское"(Решение от 17.02.2016 N 216 )
</t>
  </si>
  <si>
    <t>Решение Совета Депутатов МО «Кияикское» № 175 от  26.11.2019 "О земельном налоге на территории муниципального образования "Кияикское"( решение от 01.11.2006 №25)</t>
  </si>
  <si>
    <t>Решение Совета Депутатов МО «Гольянское» № 189 от  28.11.2019  "О земельном налоге на территории муниципального образования "Гольянское» ( ранее Решение от 08.11.2006 N 27 (ред. от 25.06.2010);Решение от 11.07.2014 N 107 (ред. от 28.09.2018)
( ранее решение от 13.11.2006 N 24; Решение от 24.11.2009 N 101)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</si>
</sst>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#,##0_ ;[Red]\-#,##0\ "/>
    <numFmt numFmtId="165" formatCode="General_)"/>
    <numFmt numFmtId="166" formatCode="dd/mm/yy;@"/>
    <numFmt numFmtId="167" formatCode="0_ ;[Red]\-0\ "/>
    <numFmt numFmtId="168" formatCode="#,##0.0"/>
    <numFmt numFmtId="169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4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rgb="FFC00000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216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3" fontId="15" fillId="0" borderId="0" xfId="1" applyNumberFormat="1" applyFont="1" applyFill="1" applyBorder="1" applyAlignment="1">
      <alignment vertical="center" wrapText="1"/>
    </xf>
    <xf numFmtId="3" fontId="13" fillId="0" borderId="0" xfId="1" applyNumberFormat="1" applyFont="1" applyFill="1" applyBorder="1" applyAlignment="1">
      <alignment vertical="center"/>
    </xf>
    <xf numFmtId="0" fontId="19" fillId="0" borderId="0" xfId="27" applyFont="1" applyAlignment="1">
      <alignment vertical="top" wrapText="1"/>
    </xf>
    <xf numFmtId="0" fontId="19" fillId="3" borderId="0" xfId="27" applyFont="1" applyFill="1" applyAlignment="1">
      <alignment vertical="top" wrapText="1"/>
    </xf>
    <xf numFmtId="49" fontId="18" fillId="0" borderId="0" xfId="27" applyNumberFormat="1" applyFont="1" applyAlignment="1">
      <alignment horizontal="center" vertical="center"/>
    </xf>
    <xf numFmtId="0" fontId="18" fillId="0" borderId="0" xfId="27" applyFont="1" applyAlignment="1">
      <alignment vertical="center"/>
    </xf>
    <xf numFmtId="0" fontId="18" fillId="0" borderId="0" xfId="27" applyFont="1"/>
    <xf numFmtId="49" fontId="12" fillId="0" borderId="1" xfId="27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1" fillId="0" borderId="0" xfId="1" applyNumberFormat="1" applyFont="1" applyFill="1" applyBorder="1" applyAlignment="1">
      <alignment vertical="center" wrapText="1"/>
    </xf>
    <xf numFmtId="3" fontId="22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vertical="center"/>
    </xf>
    <xf numFmtId="0" fontId="23" fillId="0" borderId="0" xfId="27" applyFont="1" applyAlignment="1">
      <alignment horizontal="center"/>
    </xf>
    <xf numFmtId="0" fontId="19" fillId="3" borderId="0" xfId="27" applyFont="1" applyFill="1" applyAlignment="1">
      <alignment vertical="center"/>
    </xf>
    <xf numFmtId="3" fontId="20" fillId="0" borderId="0" xfId="1" applyNumberFormat="1" applyFont="1" applyFill="1" applyBorder="1" applyAlignment="1">
      <alignment horizontal="center" vertical="center"/>
    </xf>
    <xf numFmtId="0" fontId="24" fillId="0" borderId="1" xfId="27" applyFont="1" applyBorder="1" applyAlignment="1">
      <alignment horizontal="left" vertical="center" wrapText="1"/>
    </xf>
    <xf numFmtId="0" fontId="17" fillId="0" borderId="1" xfId="27" applyFont="1" applyBorder="1" applyAlignment="1">
      <alignment horizontal="left" vertical="center" wrapText="1"/>
    </xf>
    <xf numFmtId="49" fontId="12" fillId="0" borderId="1" xfId="27" quotePrefix="1" applyNumberFormat="1" applyFont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9" fillId="0" borderId="0" xfId="27" applyFont="1" applyAlignment="1">
      <alignment vertical="center" wrapText="1"/>
    </xf>
    <xf numFmtId="0" fontId="25" fillId="0" borderId="0" xfId="27" applyFont="1" applyAlignment="1">
      <alignment vertical="center"/>
    </xf>
    <xf numFmtId="0" fontId="26" fillId="0" borderId="0" xfId="27" applyFont="1" applyAlignment="1">
      <alignment vertical="center" wrapText="1"/>
    </xf>
    <xf numFmtId="0" fontId="25" fillId="0" borderId="0" xfId="27" applyFont="1" applyAlignment="1">
      <alignment horizontal="left" vertical="center" wrapText="1"/>
    </xf>
    <xf numFmtId="0" fontId="25" fillId="0" borderId="0" xfId="27" applyFont="1" applyAlignment="1">
      <alignment vertical="center" wrapText="1"/>
    </xf>
    <xf numFmtId="164" fontId="15" fillId="0" borderId="0" xfId="1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justify" vertical="center"/>
    </xf>
    <xf numFmtId="0" fontId="16" fillId="4" borderId="0" xfId="0" applyFont="1" applyFill="1" applyAlignment="1">
      <alignment horizontal="right"/>
    </xf>
    <xf numFmtId="3" fontId="20" fillId="5" borderId="0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justify" vertical="center"/>
    </xf>
    <xf numFmtId="0" fontId="16" fillId="0" borderId="0" xfId="0" applyFont="1" applyFill="1" applyBorder="1" applyAlignment="1">
      <alignment horizontal="center" vertical="center"/>
    </xf>
    <xf numFmtId="3" fontId="12" fillId="5" borderId="0" xfId="1" applyNumberFormat="1" applyFont="1" applyFill="1" applyBorder="1" applyAlignment="1">
      <alignment horizontal="center" vertical="center"/>
    </xf>
    <xf numFmtId="164" fontId="30" fillId="6" borderId="1" xfId="1" applyNumberFormat="1" applyFont="1" applyFill="1" applyBorder="1" applyAlignment="1">
      <alignment horizontal="right" vertical="center" wrapText="1"/>
    </xf>
    <xf numFmtId="3" fontId="21" fillId="5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Fill="1" applyBorder="1" applyAlignment="1">
      <alignment vertical="center" wrapText="1"/>
    </xf>
    <xf numFmtId="3" fontId="15" fillId="5" borderId="0" xfId="1" applyNumberFormat="1" applyFont="1" applyFill="1" applyBorder="1" applyAlignment="1">
      <alignment vertical="center" wrapText="1"/>
    </xf>
    <xf numFmtId="3" fontId="15" fillId="5" borderId="0" xfId="1" applyNumberFormat="1" applyFont="1" applyFill="1" applyBorder="1" applyAlignment="1">
      <alignment vertical="center"/>
    </xf>
    <xf numFmtId="0" fontId="14" fillId="5" borderId="0" xfId="0" applyFont="1" applyFill="1" applyAlignment="1">
      <alignment horizontal="justify" vertical="center"/>
    </xf>
    <xf numFmtId="3" fontId="31" fillId="0" borderId="0" xfId="1" applyNumberFormat="1" applyFont="1" applyFill="1" applyBorder="1" applyAlignment="1">
      <alignment vertical="center"/>
    </xf>
    <xf numFmtId="3" fontId="31" fillId="0" borderId="0" xfId="1" applyNumberFormat="1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center" vertical="center"/>
    </xf>
    <xf numFmtId="3" fontId="31" fillId="5" borderId="0" xfId="1" applyNumberFormat="1" applyFont="1" applyFill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 wrapText="1"/>
    </xf>
    <xf numFmtId="164" fontId="31" fillId="0" borderId="0" xfId="1" applyNumberFormat="1" applyFont="1" applyFill="1" applyBorder="1" applyAlignment="1">
      <alignment horizontal="center" vertical="center" wrapText="1"/>
    </xf>
    <xf numFmtId="164" fontId="31" fillId="5" borderId="0" xfId="1" applyNumberFormat="1" applyFont="1" applyFill="1" applyBorder="1" applyAlignment="1">
      <alignment horizontal="center" vertical="center" wrapText="1"/>
    </xf>
    <xf numFmtId="164" fontId="32" fillId="0" borderId="0" xfId="1" applyNumberFormat="1" applyFont="1" applyFill="1" applyBorder="1" applyAlignment="1">
      <alignment horizontal="center" vertical="top" wrapText="1"/>
    </xf>
    <xf numFmtId="3" fontId="31" fillId="0" borderId="0" xfId="1" applyNumberFormat="1" applyFont="1" applyFill="1" applyBorder="1" applyAlignment="1">
      <alignment horizontal="center" vertical="center" wrapText="1"/>
    </xf>
    <xf numFmtId="164" fontId="34" fillId="6" borderId="1" xfId="1" applyNumberFormat="1" applyFont="1" applyFill="1" applyBorder="1" applyAlignment="1">
      <alignment horizontal="center" vertical="center" wrapText="1"/>
    </xf>
    <xf numFmtId="3" fontId="31" fillId="6" borderId="0" xfId="1" applyNumberFormat="1" applyFont="1" applyFill="1" applyBorder="1" applyAlignment="1">
      <alignment horizontal="center" vertical="center" wrapText="1"/>
    </xf>
    <xf numFmtId="164" fontId="31" fillId="7" borderId="1" xfId="1" applyNumberFormat="1" applyFont="1" applyFill="1" applyBorder="1" applyAlignment="1">
      <alignment horizontal="center" vertical="center" wrapText="1"/>
    </xf>
    <xf numFmtId="164" fontId="31" fillId="0" borderId="1" xfId="1" applyNumberFormat="1" applyFont="1" applyFill="1" applyBorder="1" applyAlignment="1">
      <alignment horizontal="center" vertical="center" wrapText="1"/>
    </xf>
    <xf numFmtId="164" fontId="29" fillId="6" borderId="1" xfId="1" applyNumberFormat="1" applyFont="1" applyFill="1" applyBorder="1" applyAlignment="1">
      <alignment horizontal="center" vertical="center" wrapText="1"/>
    </xf>
    <xf numFmtId="167" fontId="31" fillId="6" borderId="1" xfId="1" applyNumberFormat="1" applyFont="1" applyFill="1" applyBorder="1" applyAlignment="1">
      <alignment horizontal="center" vertical="center" wrapText="1"/>
    </xf>
    <xf numFmtId="167" fontId="31" fillId="0" borderId="1" xfId="1" applyNumberFormat="1" applyFont="1" applyFill="1" applyBorder="1" applyAlignment="1">
      <alignment horizontal="center" vertical="center" wrapText="1"/>
    </xf>
    <xf numFmtId="167" fontId="31" fillId="7" borderId="1" xfId="1" applyNumberFormat="1" applyFont="1" applyFill="1" applyBorder="1" applyAlignment="1">
      <alignment horizontal="center" vertical="center" wrapText="1"/>
    </xf>
    <xf numFmtId="167" fontId="31" fillId="5" borderId="1" xfId="1" applyNumberFormat="1" applyFont="1" applyFill="1" applyBorder="1" applyAlignment="1">
      <alignment horizontal="center" vertical="center" wrapText="1"/>
    </xf>
    <xf numFmtId="3" fontId="31" fillId="2" borderId="1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 wrapText="1"/>
    </xf>
    <xf numFmtId="164" fontId="31" fillId="5" borderId="1" xfId="1" applyNumberFormat="1" applyFont="1" applyFill="1" applyBorder="1" applyAlignment="1">
      <alignment horizontal="center" vertical="center" wrapText="1"/>
    </xf>
    <xf numFmtId="3" fontId="31" fillId="6" borderId="1" xfId="1" applyNumberFormat="1" applyFont="1" applyFill="1" applyBorder="1" applyAlignment="1">
      <alignment horizontal="center" vertical="center"/>
    </xf>
    <xf numFmtId="164" fontId="31" fillId="6" borderId="1" xfId="1" applyNumberFormat="1" applyFont="1" applyFill="1" applyBorder="1" applyAlignment="1">
      <alignment horizontal="center" vertical="center" wrapText="1"/>
    </xf>
    <xf numFmtId="3" fontId="31" fillId="5" borderId="1" xfId="1" applyNumberFormat="1" applyFont="1" applyFill="1" applyBorder="1" applyAlignment="1">
      <alignment horizontal="center" vertical="center"/>
    </xf>
    <xf numFmtId="3" fontId="31" fillId="0" borderId="0" xfId="1" applyNumberFormat="1" applyFont="1" applyFill="1" applyBorder="1" applyAlignment="1">
      <alignment horizontal="center" vertical="center"/>
    </xf>
    <xf numFmtId="3" fontId="31" fillId="5" borderId="0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 wrapText="1"/>
    </xf>
    <xf numFmtId="49" fontId="15" fillId="5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14" fontId="15" fillId="5" borderId="1" xfId="2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0" fontId="15" fillId="0" borderId="1" xfId="27" applyFont="1" applyBorder="1" applyAlignment="1">
      <alignment horizontal="left" vertical="center" wrapText="1"/>
    </xf>
    <xf numFmtId="49" fontId="15" fillId="5" borderId="1" xfId="2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top" wrapText="1"/>
    </xf>
    <xf numFmtId="49" fontId="15" fillId="5" borderId="1" xfId="1" applyNumberFormat="1" applyFont="1" applyFill="1" applyBorder="1" applyAlignment="1">
      <alignment horizontal="center" vertical="center"/>
    </xf>
    <xf numFmtId="49" fontId="15" fillId="5" borderId="1" xfId="1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3" fontId="15" fillId="6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164" fontId="15" fillId="5" borderId="1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left" vertical="top" wrapText="1"/>
    </xf>
    <xf numFmtId="3" fontId="15" fillId="5" borderId="1" xfId="1" applyNumberFormat="1" applyFont="1" applyFill="1" applyBorder="1" applyAlignment="1">
      <alignment vertical="center"/>
    </xf>
    <xf numFmtId="168" fontId="15" fillId="5" borderId="1" xfId="1" applyNumberFormat="1" applyFont="1" applyFill="1" applyBorder="1" applyAlignment="1">
      <alignment vertical="center"/>
    </xf>
    <xf numFmtId="168" fontId="15" fillId="0" borderId="0" xfId="1" applyNumberFormat="1" applyFont="1" applyFill="1" applyBorder="1" applyAlignment="1">
      <alignment vertical="center"/>
    </xf>
    <xf numFmtId="168" fontId="15" fillId="0" borderId="1" xfId="1" applyNumberFormat="1" applyFont="1" applyFill="1" applyBorder="1" applyAlignment="1">
      <alignment vertical="center"/>
    </xf>
    <xf numFmtId="3" fontId="15" fillId="0" borderId="1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top" wrapText="1"/>
    </xf>
    <xf numFmtId="2" fontId="15" fillId="5" borderId="2" xfId="0" applyNumberFormat="1" applyFont="1" applyFill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27" applyFont="1" applyFill="1" applyBorder="1" applyAlignment="1">
      <alignment horizontal="left" vertical="center" wrapText="1"/>
    </xf>
    <xf numFmtId="168" fontId="15" fillId="5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166" fontId="15" fillId="0" borderId="1" xfId="2" applyNumberFormat="1" applyFont="1" applyFill="1" applyBorder="1" applyAlignment="1">
      <alignment horizontal="center" vertical="center" wrapText="1"/>
    </xf>
    <xf numFmtId="168" fontId="15" fillId="5" borderId="1" xfId="1" applyNumberFormat="1" applyFont="1" applyFill="1" applyBorder="1" applyAlignment="1">
      <alignment horizontal="right" vertical="center"/>
    </xf>
    <xf numFmtId="3" fontId="15" fillId="5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15" fillId="9" borderId="1" xfId="1" applyNumberFormat="1" applyFont="1" applyFill="1" applyBorder="1" applyAlignment="1">
      <alignment vertical="center"/>
    </xf>
    <xf numFmtId="3" fontId="15" fillId="9" borderId="0" xfId="1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69" fontId="15" fillId="5" borderId="1" xfId="1" applyNumberFormat="1" applyFont="1" applyFill="1" applyBorder="1" applyAlignment="1">
      <alignment vertical="center"/>
    </xf>
    <xf numFmtId="169" fontId="15" fillId="0" borderId="0" xfId="1" applyNumberFormat="1" applyFont="1" applyFill="1" applyBorder="1" applyAlignment="1">
      <alignment vertical="center"/>
    </xf>
    <xf numFmtId="169" fontId="15" fillId="0" borderId="1" xfId="1" applyNumberFormat="1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69" fontId="15" fillId="9" borderId="1" xfId="1" applyNumberFormat="1" applyFont="1" applyFill="1" applyBorder="1" applyAlignment="1">
      <alignment vertical="center"/>
    </xf>
    <xf numFmtId="169" fontId="15" fillId="9" borderId="0" xfId="1" applyNumberFormat="1" applyFont="1" applyFill="1" applyBorder="1" applyAlignment="1">
      <alignment vertical="center"/>
    </xf>
    <xf numFmtId="169" fontId="15" fillId="0" borderId="1" xfId="0" applyNumberFormat="1" applyFont="1" applyFill="1" applyBorder="1" applyAlignment="1">
      <alignment horizontal="right" vertical="center"/>
    </xf>
    <xf numFmtId="169" fontId="15" fillId="0" borderId="5" xfId="0" applyNumberFormat="1" applyFont="1" applyFill="1" applyBorder="1" applyAlignment="1">
      <alignment horizontal="right" vertical="center"/>
    </xf>
    <xf numFmtId="169" fontId="15" fillId="0" borderId="5" xfId="0" applyNumberFormat="1" applyFont="1" applyFill="1" applyBorder="1" applyAlignment="1">
      <alignment horizontal="center" vertical="center"/>
    </xf>
    <xf numFmtId="169" fontId="15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2" fontId="15" fillId="5" borderId="1" xfId="1" applyNumberFormat="1" applyFont="1" applyFill="1" applyBorder="1" applyAlignment="1">
      <alignment vertical="center"/>
    </xf>
    <xf numFmtId="1" fontId="15" fillId="5" borderId="1" xfId="1" applyNumberFormat="1" applyFont="1" applyFill="1" applyBorder="1" applyAlignment="1">
      <alignment vertical="center"/>
    </xf>
    <xf numFmtId="1" fontId="15" fillId="0" borderId="1" xfId="1" applyNumberFormat="1" applyFont="1" applyFill="1" applyBorder="1" applyAlignment="1">
      <alignment vertical="center"/>
    </xf>
    <xf numFmtId="2" fontId="15" fillId="0" borderId="1" xfId="1" applyNumberFormat="1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2" fontId="15" fillId="9" borderId="1" xfId="1" applyNumberFormat="1" applyFont="1" applyFill="1" applyBorder="1" applyAlignment="1">
      <alignment vertical="center"/>
    </xf>
    <xf numFmtId="1" fontId="15" fillId="9" borderId="1" xfId="1" applyNumberFormat="1" applyFont="1" applyFill="1" applyBorder="1" applyAlignment="1">
      <alignment vertical="center"/>
    </xf>
    <xf numFmtId="14" fontId="14" fillId="5" borderId="1" xfId="0" applyNumberFormat="1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3" fontId="15" fillId="0" borderId="3" xfId="1" applyNumberFormat="1" applyFont="1" applyFill="1" applyBorder="1" applyAlignment="1">
      <alignment horizontal="center" vertical="center" wrapText="1"/>
    </xf>
    <xf numFmtId="49" fontId="15" fillId="5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3" xfId="2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3" xfId="1" applyNumberFormat="1" applyFont="1" applyFill="1" applyBorder="1" applyAlignment="1">
      <alignment horizontal="left" vertical="top" wrapText="1"/>
    </xf>
    <xf numFmtId="3" fontId="15" fillId="5" borderId="3" xfId="1" applyNumberFormat="1" applyFont="1" applyFill="1" applyBorder="1" applyAlignment="1">
      <alignment vertical="center"/>
    </xf>
    <xf numFmtId="169" fontId="15" fillId="5" borderId="3" xfId="1" applyNumberFormat="1" applyFont="1" applyFill="1" applyBorder="1" applyAlignment="1">
      <alignment vertical="center"/>
    </xf>
    <xf numFmtId="169" fontId="15" fillId="0" borderId="3" xfId="1" applyNumberFormat="1" applyFont="1" applyFill="1" applyBorder="1" applyAlignment="1">
      <alignment vertical="center"/>
    </xf>
    <xf numFmtId="3" fontId="15" fillId="0" borderId="3" xfId="1" applyNumberFormat="1" applyFont="1" applyFill="1" applyBorder="1" applyAlignment="1">
      <alignment vertical="center"/>
    </xf>
    <xf numFmtId="14" fontId="15" fillId="0" borderId="0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8" fontId="15" fillId="5" borderId="3" xfId="1" applyNumberFormat="1" applyFont="1" applyFill="1" applyBorder="1" applyAlignment="1">
      <alignment vertical="center"/>
    </xf>
    <xf numFmtId="168" fontId="15" fillId="0" borderId="3" xfId="1" applyNumberFormat="1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wrapText="1"/>
    </xf>
    <xf numFmtId="3" fontId="15" fillId="5" borderId="0" xfId="1" applyNumberFormat="1" applyFont="1" applyFill="1" applyBorder="1" applyAlignment="1">
      <alignment horizontal="center" vertical="center"/>
    </xf>
    <xf numFmtId="169" fontId="15" fillId="5" borderId="1" xfId="0" applyNumberFormat="1" applyFont="1" applyFill="1" applyBorder="1" applyAlignment="1">
      <alignment horizontal="center" vertical="center"/>
    </xf>
    <xf numFmtId="169" fontId="15" fillId="5" borderId="5" xfId="0" applyNumberFormat="1" applyFont="1" applyFill="1" applyBorder="1" applyAlignment="1">
      <alignment horizontal="center" vertical="center"/>
    </xf>
    <xf numFmtId="0" fontId="15" fillId="5" borderId="0" xfId="1" applyNumberFormat="1" applyFont="1" applyFill="1" applyBorder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3" fontId="31" fillId="9" borderId="11" xfId="1" applyNumberFormat="1" applyFont="1" applyFill="1" applyBorder="1" applyAlignment="1">
      <alignment horizontal="left" vertical="center" wrapText="1"/>
    </xf>
    <xf numFmtId="3" fontId="31" fillId="9" borderId="8" xfId="1" applyNumberFormat="1" applyFont="1" applyFill="1" applyBorder="1" applyAlignment="1">
      <alignment horizontal="left" vertical="center" wrapText="1"/>
    </xf>
    <xf numFmtId="0" fontId="33" fillId="0" borderId="8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3" fontId="31" fillId="9" borderId="9" xfId="1" applyNumberFormat="1" applyFont="1" applyFill="1" applyBorder="1" applyAlignment="1">
      <alignment horizontal="left" vertical="center" wrapText="1"/>
    </xf>
    <xf numFmtId="3" fontId="31" fillId="9" borderId="0" xfId="1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10" xfId="0" applyFont="1" applyBorder="1" applyAlignment="1">
      <alignment vertical="center"/>
    </xf>
    <xf numFmtId="3" fontId="31" fillId="9" borderId="5" xfId="1" applyNumberFormat="1" applyFont="1" applyFill="1" applyBorder="1" applyAlignment="1">
      <alignment horizontal="left" vertical="center" wrapText="1"/>
    </xf>
    <xf numFmtId="3" fontId="31" fillId="9" borderId="6" xfId="1" applyNumberFormat="1" applyFont="1" applyFill="1" applyBorder="1" applyAlignment="1">
      <alignment horizontal="left" vertical="center" wrapText="1"/>
    </xf>
    <xf numFmtId="3" fontId="31" fillId="9" borderId="7" xfId="1" applyNumberFormat="1" applyFont="1" applyFill="1" applyBorder="1" applyAlignment="1">
      <alignment horizontal="left" vertical="center" wrapText="1"/>
    </xf>
    <xf numFmtId="164" fontId="31" fillId="0" borderId="2" xfId="1" applyNumberFormat="1" applyFont="1" applyFill="1" applyBorder="1" applyAlignment="1">
      <alignment horizontal="center" vertical="center" wrapText="1"/>
    </xf>
    <xf numFmtId="164" fontId="31" fillId="0" borderId="4" xfId="1" applyNumberFormat="1" applyFont="1" applyFill="1" applyBorder="1" applyAlignment="1">
      <alignment horizontal="center" vertical="center" wrapText="1"/>
    </xf>
    <xf numFmtId="164" fontId="31" fillId="0" borderId="3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64" fontId="31" fillId="0" borderId="1" xfId="1" applyNumberFormat="1" applyFont="1" applyFill="1" applyBorder="1" applyAlignment="1">
      <alignment horizontal="center" vertical="center" wrapText="1"/>
    </xf>
    <xf numFmtId="0" fontId="33" fillId="9" borderId="0" xfId="0" applyFont="1" applyFill="1" applyAlignment="1">
      <alignment vertical="center"/>
    </xf>
    <xf numFmtId="0" fontId="33" fillId="9" borderId="10" xfId="0" applyFont="1" applyFill="1" applyBorder="1" applyAlignment="1">
      <alignment vertical="center"/>
    </xf>
    <xf numFmtId="3" fontId="31" fillId="8" borderId="5" xfId="1" applyNumberFormat="1" applyFont="1" applyFill="1" applyBorder="1" applyAlignment="1">
      <alignment horizontal="left" vertical="center"/>
    </xf>
    <xf numFmtId="3" fontId="31" fillId="8" borderId="6" xfId="1" applyNumberFormat="1" applyFont="1" applyFill="1" applyBorder="1" applyAlignment="1">
      <alignment horizontal="left" vertical="center"/>
    </xf>
    <xf numFmtId="0" fontId="33" fillId="0" borderId="6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left" vertical="center" indent="1"/>
    </xf>
    <xf numFmtId="3" fontId="15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left" vertical="center"/>
    </xf>
    <xf numFmtId="164" fontId="31" fillId="5" borderId="2" xfId="1" applyNumberFormat="1" applyFont="1" applyFill="1" applyBorder="1" applyAlignment="1">
      <alignment horizontal="center" vertical="center" wrapText="1"/>
    </xf>
    <xf numFmtId="164" fontId="31" fillId="5" borderId="4" xfId="1" applyNumberFormat="1" applyFont="1" applyFill="1" applyBorder="1" applyAlignment="1">
      <alignment horizontal="center" vertical="center" wrapText="1"/>
    </xf>
    <xf numFmtId="164" fontId="31" fillId="5" borderId="3" xfId="1" applyNumberFormat="1" applyFont="1" applyFill="1" applyBorder="1" applyAlignment="1">
      <alignment horizontal="center" vertical="center" wrapText="1"/>
    </xf>
    <xf numFmtId="3" fontId="31" fillId="8" borderId="5" xfId="1" applyNumberFormat="1" applyFont="1" applyFill="1" applyBorder="1" applyAlignment="1">
      <alignment horizontal="left" vertical="center" wrapText="1"/>
    </xf>
    <xf numFmtId="3" fontId="31" fillId="8" borderId="6" xfId="1" applyNumberFormat="1" applyFont="1" applyFill="1" applyBorder="1" applyAlignment="1">
      <alignment horizontal="left" vertical="center" wrapText="1"/>
    </xf>
    <xf numFmtId="0" fontId="33" fillId="8" borderId="6" xfId="0" applyFont="1" applyFill="1" applyBorder="1" applyAlignment="1">
      <alignment vertical="center" wrapText="1"/>
    </xf>
    <xf numFmtId="0" fontId="33" fillId="8" borderId="7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164" fontId="31" fillId="0" borderId="5" xfId="1" applyNumberFormat="1" applyFont="1" applyFill="1" applyBorder="1" applyAlignment="1">
      <alignment horizontal="center" vertical="center" wrapText="1"/>
    </xf>
    <xf numFmtId="164" fontId="31" fillId="0" borderId="6" xfId="1" applyNumberFormat="1" applyFont="1" applyFill="1" applyBorder="1" applyAlignment="1">
      <alignment horizontal="center" vertical="center" wrapText="1"/>
    </xf>
    <xf numFmtId="164" fontId="31" fillId="0" borderId="7" xfId="1" applyNumberFormat="1" applyFont="1" applyFill="1" applyBorder="1" applyAlignment="1">
      <alignment horizontal="center" vertical="center" wrapText="1"/>
    </xf>
    <xf numFmtId="164" fontId="32" fillId="0" borderId="0" xfId="1" applyNumberFormat="1" applyFont="1" applyFill="1" applyBorder="1" applyAlignment="1">
      <alignment horizontal="center" vertical="center" wrapText="1"/>
    </xf>
    <xf numFmtId="164" fontId="32" fillId="0" borderId="8" xfId="1" applyNumberFormat="1" applyFont="1" applyFill="1" applyBorder="1" applyAlignment="1">
      <alignment horizontal="center" vertical="center" wrapText="1"/>
    </xf>
    <xf numFmtId="164" fontId="31" fillId="6" borderId="1" xfId="1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BC209"/>
  <sheetViews>
    <sheetView tabSelected="1" view="pageBreakPreview" zoomScale="50" zoomScaleNormal="75" zoomScaleSheetLayoutView="50" workbookViewId="0">
      <pane xSplit="13" ySplit="9" topLeftCell="U10" activePane="bottomRight" state="frozenSplit"/>
      <selection pane="topRight" activeCell="H4" sqref="H4"/>
      <selection pane="bottomLeft" activeCell="A12" sqref="A12"/>
      <selection pane="bottomRight" activeCell="AG210" sqref="AG210"/>
    </sheetView>
  </sheetViews>
  <sheetFormatPr defaultColWidth="9.140625" defaultRowHeight="18.75" outlineLevelRow="1" outlineLevelCol="1"/>
  <cols>
    <col min="1" max="1" width="7.28515625" style="38" customWidth="1"/>
    <col min="2" max="2" width="5.5703125" style="4" customWidth="1"/>
    <col min="3" max="3" width="11.7109375" style="4" customWidth="1"/>
    <col min="4" max="4" width="20.140625" style="4" customWidth="1"/>
    <col min="5" max="5" width="22" style="4" customWidth="1"/>
    <col min="6" max="6" width="21.28515625" style="39" customWidth="1"/>
    <col min="7" max="7" width="30.42578125" style="40" customWidth="1" outlineLevel="1"/>
    <col min="8" max="8" width="30.28515625" style="40" customWidth="1" outlineLevel="1"/>
    <col min="9" max="9" width="18.7109375" style="40" customWidth="1" outlineLevel="1"/>
    <col min="10" max="10" width="18.42578125" style="40" customWidth="1" outlineLevel="1"/>
    <col min="11" max="11" width="20.5703125" style="40" customWidth="1" outlineLevel="1"/>
    <col min="12" max="12" width="18" style="40" customWidth="1" outlineLevel="1"/>
    <col min="13" max="13" width="22.5703125" style="40" customWidth="1"/>
    <col min="14" max="14" width="14.7109375" style="40" customWidth="1"/>
    <col min="15" max="17" width="21.140625" style="40" customWidth="1"/>
    <col min="18" max="18" width="9.85546875" style="40" customWidth="1"/>
    <col min="19" max="19" width="37.42578125" style="169" customWidth="1"/>
    <col min="20" max="20" width="21.140625" style="40" customWidth="1"/>
    <col min="21" max="21" width="9.140625" style="40" customWidth="1"/>
    <col min="22" max="22" width="25.85546875" style="40" customWidth="1"/>
    <col min="23" max="23" width="18.42578125" style="40" customWidth="1"/>
    <col min="24" max="24" width="18.7109375" style="40" customWidth="1"/>
    <col min="25" max="25" width="12" style="38" customWidth="1"/>
    <col min="26" max="26" width="9.7109375" style="38" customWidth="1"/>
    <col min="27" max="27" width="9.85546875" style="38" customWidth="1"/>
    <col min="28" max="33" width="9.28515625" style="38" customWidth="1"/>
    <col min="34" max="34" width="11.28515625" style="38" hidden="1" customWidth="1"/>
    <col min="35" max="38" width="9.140625" style="38" hidden="1" customWidth="1"/>
    <col min="39" max="48" width="9.140625" style="38" customWidth="1"/>
    <col min="49" max="49" width="10.85546875" style="38" customWidth="1"/>
    <col min="50" max="50" width="10.42578125" style="38" customWidth="1"/>
    <col min="51" max="51" width="12.140625" style="38" customWidth="1"/>
    <col min="52" max="52" width="78.42578125" style="43" customWidth="1"/>
    <col min="53" max="53" width="11.28515625" style="38" hidden="1" customWidth="1"/>
    <col min="54" max="54" width="0" style="38" hidden="1" customWidth="1"/>
    <col min="55" max="55" width="0" style="1" hidden="1" customWidth="1"/>
    <col min="56" max="16384" width="9.140625" style="1"/>
  </cols>
  <sheetData>
    <row r="1" spans="1:55" outlineLevel="1">
      <c r="I1" s="41"/>
      <c r="K1" s="4"/>
      <c r="L1" s="29" t="s">
        <v>0</v>
      </c>
      <c r="M1" s="4"/>
      <c r="N1" s="4"/>
      <c r="O1" s="4"/>
      <c r="P1" s="4"/>
      <c r="Q1" s="4"/>
      <c r="R1" s="4"/>
      <c r="S1" s="42"/>
      <c r="T1" s="4"/>
      <c r="U1" s="4"/>
      <c r="V1" s="4"/>
      <c r="W1" s="4"/>
      <c r="X1" s="4"/>
    </row>
    <row r="2" spans="1:55" outlineLevel="1">
      <c r="G2" s="33"/>
      <c r="H2" s="3"/>
      <c r="I2" s="3"/>
      <c r="K2" s="30"/>
      <c r="L2" s="31" t="s">
        <v>199</v>
      </c>
      <c r="M2" s="3"/>
      <c r="N2" s="3"/>
      <c r="O2" s="3"/>
      <c r="P2" s="3"/>
      <c r="Q2" s="3"/>
      <c r="R2" s="3"/>
      <c r="S2" s="44"/>
      <c r="T2" s="3"/>
      <c r="U2" s="33"/>
      <c r="V2" s="33"/>
      <c r="W2" s="3"/>
      <c r="X2" s="3"/>
    </row>
    <row r="3" spans="1:55" s="5" customFormat="1" ht="26.25" customHeight="1" outlineLevel="1">
      <c r="A3" s="45"/>
      <c r="B3" s="46"/>
      <c r="C3" s="46"/>
      <c r="D3" s="46"/>
      <c r="E3" s="195" t="s">
        <v>201</v>
      </c>
      <c r="F3" s="195"/>
      <c r="G3" s="195"/>
      <c r="H3" s="195"/>
      <c r="I3" s="195"/>
      <c r="J3" s="195"/>
      <c r="K3" s="195"/>
      <c r="L3" s="12"/>
      <c r="M3" s="12"/>
      <c r="N3" s="12"/>
      <c r="O3" s="12"/>
      <c r="P3" s="12"/>
      <c r="Q3" s="12"/>
      <c r="R3" s="12"/>
      <c r="S3" s="47"/>
      <c r="T3" s="12"/>
      <c r="U3" s="34"/>
      <c r="V3" s="34"/>
      <c r="W3" s="12"/>
      <c r="X3" s="12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8"/>
      <c r="BA3" s="45"/>
      <c r="BB3" s="45"/>
    </row>
    <row r="4" spans="1:55" s="16" customFormat="1" ht="26.25" customHeight="1" outlineLevel="1">
      <c r="B4" s="13"/>
      <c r="C4" s="13"/>
      <c r="D4" s="14"/>
      <c r="E4" s="198" t="s">
        <v>202</v>
      </c>
      <c r="F4" s="198"/>
      <c r="G4" s="198"/>
      <c r="H4" s="198"/>
      <c r="I4" s="198"/>
      <c r="J4" s="198"/>
      <c r="K4" s="198"/>
      <c r="L4" s="198"/>
      <c r="M4" s="196" t="s">
        <v>203</v>
      </c>
      <c r="N4" s="196"/>
      <c r="O4" s="196"/>
      <c r="P4" s="196"/>
      <c r="Q4" s="196"/>
      <c r="R4" s="196"/>
      <c r="S4" s="196"/>
      <c r="T4" s="196"/>
      <c r="U4" s="196"/>
      <c r="V4" s="196"/>
      <c r="W4" s="15"/>
      <c r="X4" s="15"/>
      <c r="Y4" s="15"/>
      <c r="Z4" s="15"/>
      <c r="AZ4" s="37"/>
    </row>
    <row r="5" spans="1:55" ht="22.5" customHeight="1" outlineLevel="1">
      <c r="C5" s="49"/>
      <c r="E5" s="197"/>
      <c r="F5" s="197"/>
      <c r="M5" s="50"/>
      <c r="N5" s="50"/>
      <c r="O5" s="50"/>
      <c r="P5" s="50"/>
      <c r="Q5" s="50"/>
      <c r="R5" s="50"/>
      <c r="S5" s="51"/>
      <c r="T5" s="50"/>
      <c r="U5" s="50"/>
      <c r="V5" s="50"/>
      <c r="W5" s="50"/>
      <c r="X5" s="50"/>
      <c r="Y5" s="212"/>
      <c r="Z5" s="212"/>
      <c r="AA5" s="212"/>
      <c r="AB5" s="211" t="s">
        <v>590</v>
      </c>
      <c r="AC5" s="211"/>
      <c r="AD5" s="211"/>
      <c r="AE5" s="211"/>
      <c r="AF5" s="211"/>
      <c r="AG5" s="211"/>
      <c r="AH5" s="52"/>
      <c r="AI5" s="211" t="s">
        <v>591</v>
      </c>
      <c r="AJ5" s="211"/>
      <c r="AK5" s="211"/>
      <c r="AL5" s="211"/>
      <c r="AM5" s="52"/>
      <c r="AN5" s="211" t="s">
        <v>591</v>
      </c>
      <c r="AO5" s="211"/>
      <c r="AP5" s="211"/>
      <c r="AQ5" s="211"/>
      <c r="AR5" s="212" t="s">
        <v>590</v>
      </c>
      <c r="AS5" s="212"/>
      <c r="AT5" s="212"/>
      <c r="AU5" s="212"/>
      <c r="AV5" s="212"/>
      <c r="AW5" s="212"/>
      <c r="AX5" s="52"/>
    </row>
    <row r="6" spans="1:55" s="2" customFormat="1" ht="109.5" customHeight="1">
      <c r="A6" s="187" t="s">
        <v>189</v>
      </c>
      <c r="B6" s="184" t="s">
        <v>6</v>
      </c>
      <c r="C6" s="184" t="s">
        <v>95</v>
      </c>
      <c r="D6" s="184" t="s">
        <v>207</v>
      </c>
      <c r="E6" s="184" t="s">
        <v>209</v>
      </c>
      <c r="F6" s="184" t="s">
        <v>210</v>
      </c>
      <c r="G6" s="184" t="s">
        <v>204</v>
      </c>
      <c r="H6" s="184" t="s">
        <v>7</v>
      </c>
      <c r="I6" s="184" t="s">
        <v>211</v>
      </c>
      <c r="J6" s="184" t="s">
        <v>205</v>
      </c>
      <c r="K6" s="184" t="s">
        <v>212</v>
      </c>
      <c r="L6" s="184" t="s">
        <v>208</v>
      </c>
      <c r="M6" s="184" t="s">
        <v>1</v>
      </c>
      <c r="N6" s="184" t="s">
        <v>206</v>
      </c>
      <c r="O6" s="184" t="s">
        <v>213</v>
      </c>
      <c r="P6" s="184" t="s">
        <v>214</v>
      </c>
      <c r="Q6" s="184" t="s">
        <v>3</v>
      </c>
      <c r="R6" s="184" t="s">
        <v>4</v>
      </c>
      <c r="S6" s="199" t="s">
        <v>215</v>
      </c>
      <c r="T6" s="184" t="s">
        <v>5</v>
      </c>
      <c r="U6" s="188" t="s">
        <v>187</v>
      </c>
      <c r="V6" s="188"/>
      <c r="W6" s="184" t="s">
        <v>8</v>
      </c>
      <c r="X6" s="184" t="s">
        <v>10</v>
      </c>
      <c r="Y6" s="213" t="s">
        <v>633</v>
      </c>
      <c r="Z6" s="213"/>
      <c r="AA6" s="213"/>
      <c r="AB6" s="208" t="s">
        <v>592</v>
      </c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14"/>
      <c r="AN6" s="214"/>
      <c r="AO6" s="214"/>
      <c r="AP6" s="214"/>
      <c r="AQ6" s="215"/>
      <c r="AR6" s="188" t="s">
        <v>612</v>
      </c>
      <c r="AS6" s="188"/>
      <c r="AT6" s="188"/>
      <c r="AU6" s="188"/>
      <c r="AV6" s="188"/>
      <c r="AW6" s="188"/>
      <c r="AX6" s="188"/>
      <c r="AY6" s="206" t="s">
        <v>613</v>
      </c>
      <c r="AZ6" s="207" t="s">
        <v>614</v>
      </c>
      <c r="BA6" s="53"/>
      <c r="BB6" s="53"/>
    </row>
    <row r="7" spans="1:55" s="2" customFormat="1" ht="53.25" customHeight="1">
      <c r="A7" s="187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200"/>
      <c r="T7" s="185"/>
      <c r="U7" s="184" t="s">
        <v>11</v>
      </c>
      <c r="V7" s="184" t="s">
        <v>12</v>
      </c>
      <c r="W7" s="185"/>
      <c r="X7" s="185"/>
      <c r="Y7" s="54" t="s">
        <v>593</v>
      </c>
      <c r="Z7" s="55"/>
      <c r="AA7" s="36" t="s">
        <v>594</v>
      </c>
      <c r="AB7" s="208" t="s">
        <v>595</v>
      </c>
      <c r="AC7" s="209"/>
      <c r="AD7" s="209"/>
      <c r="AE7" s="209"/>
      <c r="AF7" s="209"/>
      <c r="AG7" s="210"/>
      <c r="AH7" s="56" t="s">
        <v>596</v>
      </c>
      <c r="AI7" s="57" t="s">
        <v>597</v>
      </c>
      <c r="AJ7" s="208" t="s">
        <v>598</v>
      </c>
      <c r="AK7" s="209"/>
      <c r="AL7" s="210"/>
      <c r="AM7" s="56" t="s">
        <v>596</v>
      </c>
      <c r="AN7" s="57" t="s">
        <v>597</v>
      </c>
      <c r="AO7" s="208" t="s">
        <v>598</v>
      </c>
      <c r="AP7" s="209"/>
      <c r="AQ7" s="210"/>
      <c r="AR7" s="188" t="s">
        <v>595</v>
      </c>
      <c r="AS7" s="188"/>
      <c r="AT7" s="188"/>
      <c r="AU7" s="188"/>
      <c r="AV7" s="188"/>
      <c r="AW7" s="188"/>
      <c r="AX7" s="56" t="s">
        <v>596</v>
      </c>
      <c r="AY7" s="206"/>
      <c r="AZ7" s="207"/>
      <c r="BA7" s="53"/>
      <c r="BB7" s="53"/>
    </row>
    <row r="8" spans="1:55" s="2" customFormat="1" ht="62.25" customHeight="1">
      <c r="A8" s="187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201"/>
      <c r="T8" s="186"/>
      <c r="U8" s="186"/>
      <c r="V8" s="186"/>
      <c r="W8" s="186"/>
      <c r="X8" s="186"/>
      <c r="Y8" s="58" t="s">
        <v>599</v>
      </c>
      <c r="Z8" s="59" t="s">
        <v>600</v>
      </c>
      <c r="AA8" s="59" t="s">
        <v>601</v>
      </c>
      <c r="AB8" s="60" t="s">
        <v>602</v>
      </c>
      <c r="AC8" s="60" t="s">
        <v>603</v>
      </c>
      <c r="AD8" s="60" t="s">
        <v>604</v>
      </c>
      <c r="AE8" s="60" t="s">
        <v>605</v>
      </c>
      <c r="AF8" s="60" t="s">
        <v>606</v>
      </c>
      <c r="AG8" s="60" t="s">
        <v>607</v>
      </c>
      <c r="AH8" s="61" t="s">
        <v>608</v>
      </c>
      <c r="AI8" s="60" t="s">
        <v>634</v>
      </c>
      <c r="AJ8" s="60" t="s">
        <v>635</v>
      </c>
      <c r="AK8" s="60" t="s">
        <v>636</v>
      </c>
      <c r="AL8" s="60" t="s">
        <v>637</v>
      </c>
      <c r="AM8" s="61" t="s">
        <v>608</v>
      </c>
      <c r="AN8" s="60" t="s">
        <v>615</v>
      </c>
      <c r="AO8" s="60" t="s">
        <v>616</v>
      </c>
      <c r="AP8" s="60" t="s">
        <v>617</v>
      </c>
      <c r="AQ8" s="60" t="s">
        <v>618</v>
      </c>
      <c r="AR8" s="60" t="s">
        <v>602</v>
      </c>
      <c r="AS8" s="60" t="s">
        <v>603</v>
      </c>
      <c r="AT8" s="60" t="s">
        <v>604</v>
      </c>
      <c r="AU8" s="60" t="s">
        <v>605</v>
      </c>
      <c r="AV8" s="60" t="s">
        <v>606</v>
      </c>
      <c r="AW8" s="60" t="s">
        <v>607</v>
      </c>
      <c r="AX8" s="61" t="s">
        <v>608</v>
      </c>
      <c r="AY8" s="60" t="s">
        <v>607</v>
      </c>
      <c r="AZ8" s="62" t="s">
        <v>607</v>
      </c>
      <c r="BA8" s="53" t="s">
        <v>626</v>
      </c>
      <c r="BB8" s="53" t="s">
        <v>627</v>
      </c>
      <c r="BC8" s="2" t="s">
        <v>629</v>
      </c>
    </row>
    <row r="9" spans="1:55" s="19" customFormat="1" ht="24.75" customHeight="1">
      <c r="A9" s="63">
        <v>0</v>
      </c>
      <c r="B9" s="63">
        <v>1</v>
      </c>
      <c r="C9" s="63">
        <v>2</v>
      </c>
      <c r="D9" s="64">
        <v>3</v>
      </c>
      <c r="E9" s="63">
        <v>4</v>
      </c>
      <c r="F9" s="63">
        <v>5</v>
      </c>
      <c r="G9" s="57">
        <v>6</v>
      </c>
      <c r="H9" s="63">
        <v>7</v>
      </c>
      <c r="I9" s="63">
        <v>8</v>
      </c>
      <c r="J9" s="64">
        <v>9</v>
      </c>
      <c r="K9" s="63">
        <v>10</v>
      </c>
      <c r="L9" s="63">
        <v>11</v>
      </c>
      <c r="M9" s="64">
        <v>12</v>
      </c>
      <c r="N9" s="63">
        <v>13</v>
      </c>
      <c r="O9" s="63">
        <v>14</v>
      </c>
      <c r="P9" s="64">
        <v>15</v>
      </c>
      <c r="Q9" s="63">
        <v>16</v>
      </c>
      <c r="R9" s="63">
        <v>17</v>
      </c>
      <c r="S9" s="65">
        <v>18</v>
      </c>
      <c r="T9" s="63">
        <v>19</v>
      </c>
      <c r="U9" s="57">
        <v>20</v>
      </c>
      <c r="V9" s="57">
        <v>21</v>
      </c>
      <c r="W9" s="63">
        <v>22</v>
      </c>
      <c r="X9" s="63">
        <v>23</v>
      </c>
      <c r="Y9" s="66" t="s">
        <v>609</v>
      </c>
      <c r="Z9" s="66" t="s">
        <v>610</v>
      </c>
      <c r="AA9" s="67" t="s">
        <v>611</v>
      </c>
      <c r="AB9" s="64">
        <v>24</v>
      </c>
      <c r="AC9" s="63">
        <v>25</v>
      </c>
      <c r="AD9" s="63">
        <v>26</v>
      </c>
      <c r="AE9" s="64">
        <v>27</v>
      </c>
      <c r="AF9" s="63">
        <v>28</v>
      </c>
      <c r="AG9" s="63">
        <v>29</v>
      </c>
      <c r="AH9" s="64">
        <v>30</v>
      </c>
      <c r="AI9" s="63">
        <v>31</v>
      </c>
      <c r="AJ9" s="63">
        <v>32</v>
      </c>
      <c r="AK9" s="64">
        <v>33</v>
      </c>
      <c r="AL9" s="63">
        <v>34</v>
      </c>
      <c r="AM9" s="64">
        <v>30</v>
      </c>
      <c r="AN9" s="63">
        <v>31</v>
      </c>
      <c r="AO9" s="63">
        <v>32</v>
      </c>
      <c r="AP9" s="64">
        <v>33</v>
      </c>
      <c r="AQ9" s="63">
        <v>34</v>
      </c>
      <c r="AR9" s="63">
        <v>35</v>
      </c>
      <c r="AS9" s="64">
        <v>36</v>
      </c>
      <c r="AT9" s="63">
        <v>37</v>
      </c>
      <c r="AU9" s="63">
        <v>38</v>
      </c>
      <c r="AV9" s="64">
        <v>39</v>
      </c>
      <c r="AW9" s="63">
        <v>40</v>
      </c>
      <c r="AX9" s="63">
        <v>41</v>
      </c>
      <c r="AY9" s="64">
        <v>42</v>
      </c>
      <c r="AZ9" s="68">
        <v>43</v>
      </c>
      <c r="BA9" s="69"/>
      <c r="BB9" s="69"/>
    </row>
    <row r="10" spans="1:55" s="32" customFormat="1" ht="24.75" hidden="1" customHeight="1">
      <c r="A10" s="191" t="s">
        <v>531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4"/>
      <c r="BA10" s="70"/>
      <c r="BB10" s="70"/>
    </row>
    <row r="11" spans="1:55" s="23" customFormat="1" ht="72.75" hidden="1" customHeight="1">
      <c r="A11" s="71" t="s">
        <v>190</v>
      </c>
      <c r="B11" s="71">
        <v>1</v>
      </c>
      <c r="C11" s="72" t="s">
        <v>523</v>
      </c>
      <c r="D11" s="73" t="s">
        <v>515</v>
      </c>
      <c r="E11" s="74" t="s">
        <v>526</v>
      </c>
      <c r="F11" s="73" t="s">
        <v>522</v>
      </c>
      <c r="G11" s="75" t="s">
        <v>517</v>
      </c>
      <c r="H11" s="75" t="s">
        <v>518</v>
      </c>
      <c r="I11" s="76">
        <v>38644</v>
      </c>
      <c r="J11" s="76">
        <v>38718</v>
      </c>
      <c r="K11" s="77" t="s">
        <v>229</v>
      </c>
      <c r="L11" s="78">
        <v>44197</v>
      </c>
      <c r="M11" s="75" t="s">
        <v>520</v>
      </c>
      <c r="N11" s="79" t="s">
        <v>68</v>
      </c>
      <c r="O11" s="80" t="s">
        <v>524</v>
      </c>
      <c r="P11" s="75" t="s">
        <v>521</v>
      </c>
      <c r="Q11" s="75" t="s">
        <v>152</v>
      </c>
      <c r="R11" s="75" t="s">
        <v>519</v>
      </c>
      <c r="S11" s="81" t="s">
        <v>525</v>
      </c>
      <c r="T11" s="80" t="s">
        <v>528</v>
      </c>
      <c r="U11" s="82"/>
      <c r="V11" s="83"/>
      <c r="W11" s="79" t="s">
        <v>197</v>
      </c>
      <c r="X11" s="84"/>
      <c r="Y11" s="85"/>
      <c r="Z11" s="85"/>
      <c r="AA11" s="85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7"/>
      <c r="AS11" s="87"/>
      <c r="AT11" s="87"/>
      <c r="AU11" s="87"/>
      <c r="AV11" s="87"/>
      <c r="AW11" s="87"/>
      <c r="AX11" s="87"/>
      <c r="AY11" s="87"/>
      <c r="AZ11" s="88" t="s">
        <v>622</v>
      </c>
      <c r="BA11" s="89"/>
      <c r="BB11" s="89"/>
    </row>
    <row r="12" spans="1:55" s="23" customFormat="1" ht="26.25" customHeight="1">
      <c r="A12" s="202" t="s">
        <v>216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5"/>
      <c r="BA12" s="89"/>
      <c r="BB12" s="89"/>
    </row>
    <row r="13" spans="1:55" s="23" customFormat="1" ht="115.5" customHeight="1">
      <c r="A13" s="71" t="s">
        <v>190</v>
      </c>
      <c r="B13" s="71">
        <v>1</v>
      </c>
      <c r="C13" s="72" t="s">
        <v>342</v>
      </c>
      <c r="D13" s="90" t="s">
        <v>216</v>
      </c>
      <c r="E13" s="91" t="s">
        <v>572</v>
      </c>
      <c r="F13" s="77" t="s">
        <v>230</v>
      </c>
      <c r="G13" s="92" t="s">
        <v>217</v>
      </c>
      <c r="H13" s="91" t="s">
        <v>221</v>
      </c>
      <c r="I13" s="93">
        <v>39031</v>
      </c>
      <c r="J13" s="94">
        <v>39083</v>
      </c>
      <c r="K13" s="77" t="s">
        <v>229</v>
      </c>
      <c r="L13" s="91" t="s">
        <v>225</v>
      </c>
      <c r="M13" s="77" t="s">
        <v>506</v>
      </c>
      <c r="N13" s="75" t="s">
        <v>150</v>
      </c>
      <c r="O13" s="91" t="s">
        <v>226</v>
      </c>
      <c r="P13" s="91" t="s">
        <v>574</v>
      </c>
      <c r="Q13" s="77" t="s">
        <v>241</v>
      </c>
      <c r="R13" s="95" t="s">
        <v>530</v>
      </c>
      <c r="S13" s="96" t="s">
        <v>639</v>
      </c>
      <c r="T13" s="97"/>
      <c r="U13" s="98" t="s">
        <v>43</v>
      </c>
      <c r="V13" s="99" t="str">
        <f>IF(ISBLANK(U13),"", IF(ISERROR(VLOOKUP(U13,Справочники!$A$32:$B$87,2,FALSE)),"Группы полномочий",VLOOKUP(U13,Справочники!$A$32:$B$87,2,FALSE)))</f>
        <v>10 - Социальная поддержка населения</v>
      </c>
      <c r="W13" s="75" t="s">
        <v>194</v>
      </c>
      <c r="X13" s="84"/>
      <c r="Y13" s="100">
        <v>0</v>
      </c>
      <c r="Z13" s="100">
        <v>0</v>
      </c>
      <c r="AA13" s="100">
        <v>0</v>
      </c>
      <c r="AB13" s="101">
        <v>4.3</v>
      </c>
      <c r="AC13" s="101">
        <v>1.7</v>
      </c>
      <c r="AD13" s="101">
        <v>3.1</v>
      </c>
      <c r="AE13" s="101">
        <v>4</v>
      </c>
      <c r="AF13" s="101">
        <v>3.7</v>
      </c>
      <c r="AG13" s="101">
        <v>3.3</v>
      </c>
      <c r="AH13" s="102"/>
      <c r="AI13" s="102"/>
      <c r="AJ13" s="102"/>
      <c r="AK13" s="102"/>
      <c r="AL13" s="102"/>
      <c r="AM13" s="103">
        <v>3</v>
      </c>
      <c r="AN13" s="103">
        <v>3</v>
      </c>
      <c r="AO13" s="103">
        <v>3</v>
      </c>
      <c r="AP13" s="103">
        <v>4</v>
      </c>
      <c r="AQ13" s="103">
        <v>4</v>
      </c>
      <c r="AR13" s="100">
        <v>11</v>
      </c>
      <c r="AS13" s="100">
        <v>30</v>
      </c>
      <c r="AT13" s="100">
        <v>41</v>
      </c>
      <c r="AU13" s="100">
        <v>47</v>
      </c>
      <c r="AV13" s="100">
        <v>36</v>
      </c>
      <c r="AW13" s="100">
        <v>34</v>
      </c>
      <c r="AX13" s="104">
        <v>40</v>
      </c>
      <c r="AY13" s="104" t="s">
        <v>619</v>
      </c>
      <c r="AZ13" s="106" t="s">
        <v>640</v>
      </c>
      <c r="BA13" s="89">
        <f>AS13+AT13+AU13+AV13+AW13</f>
        <v>188</v>
      </c>
      <c r="BB13" s="89">
        <f>BA13+BA23+BA33+BA43+BA53+BA63+BA73+BA82+BA92+BA105+BA118+BA131+BA140+BA150+BA159+BA169+BA176+BA188+BA198</f>
        <v>4526</v>
      </c>
      <c r="BC13" s="23">
        <f>AG13+AG23+AG33+AG43+AG53+AG63+AG73+AG82+AG92+AG105+AG118+AG131+AG140+AG150+AG159+AG169+AG176+AG188+AG198</f>
        <v>214.39999999999998</v>
      </c>
    </row>
    <row r="14" spans="1:55" s="23" customFormat="1" ht="182.25" customHeight="1">
      <c r="A14" s="71" t="s">
        <v>190</v>
      </c>
      <c r="B14" s="71">
        <v>2</v>
      </c>
      <c r="C14" s="72" t="s">
        <v>343</v>
      </c>
      <c r="D14" s="98" t="s">
        <v>216</v>
      </c>
      <c r="E14" s="91" t="s">
        <v>573</v>
      </c>
      <c r="F14" s="77" t="s">
        <v>231</v>
      </c>
      <c r="G14" s="92" t="s">
        <v>218</v>
      </c>
      <c r="H14" s="91" t="s">
        <v>222</v>
      </c>
      <c r="I14" s="93">
        <v>41968</v>
      </c>
      <c r="J14" s="94">
        <v>42005</v>
      </c>
      <c r="K14" s="77" t="s">
        <v>229</v>
      </c>
      <c r="L14" s="91" t="s">
        <v>225</v>
      </c>
      <c r="M14" s="77" t="s">
        <v>507</v>
      </c>
      <c r="N14" s="75" t="s">
        <v>150</v>
      </c>
      <c r="O14" s="91" t="s">
        <v>226</v>
      </c>
      <c r="P14" s="91" t="s">
        <v>574</v>
      </c>
      <c r="Q14" s="77" t="s">
        <v>241</v>
      </c>
      <c r="R14" s="95" t="s">
        <v>530</v>
      </c>
      <c r="S14" s="96" t="s">
        <v>625</v>
      </c>
      <c r="T14" s="84"/>
      <c r="U14" s="98" t="s">
        <v>341</v>
      </c>
      <c r="V14" s="99" t="str">
        <f>IF(ISBLANK(U14),"", IF(ISERROR(VLOOKUP(U14,Справочники!$A$32:$B$87,2,FALSE)),"Группы полномочий",VLOOKUP(U14,Справочники!$A$32:$B$87,2,FALSE)))</f>
        <v>Группы полномочий</v>
      </c>
      <c r="W14" s="75" t="s">
        <v>194</v>
      </c>
      <c r="X14" s="84"/>
      <c r="Y14" s="100">
        <v>0</v>
      </c>
      <c r="Z14" s="100">
        <v>0</v>
      </c>
      <c r="AA14" s="100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2"/>
      <c r="AI14" s="102"/>
      <c r="AJ14" s="102"/>
      <c r="AK14" s="102"/>
      <c r="AL14" s="102"/>
      <c r="AM14" s="103">
        <v>0</v>
      </c>
      <c r="AN14" s="103">
        <v>1</v>
      </c>
      <c r="AO14" s="103">
        <v>1</v>
      </c>
      <c r="AP14" s="103">
        <v>1</v>
      </c>
      <c r="AQ14" s="103">
        <v>1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4">
        <v>0</v>
      </c>
      <c r="AY14" s="104" t="s">
        <v>620</v>
      </c>
      <c r="AZ14" s="170" t="s">
        <v>638</v>
      </c>
      <c r="BA14" s="89">
        <f t="shared" ref="BA14:BA77" si="0">AS14+AT14+AU14+AV14+AW14</f>
        <v>0</v>
      </c>
      <c r="BB14" s="89">
        <f>BA14+BA34+BA24+BA44+BA54+BA64+BA74+BA83+BA93+BA106+BA119+BA132+BA141+BA151+BA160+BA170+BA177+BA189+BA199</f>
        <v>0</v>
      </c>
    </row>
    <row r="15" spans="1:55" s="23" customFormat="1" ht="141.75" customHeight="1">
      <c r="A15" s="71" t="s">
        <v>190</v>
      </c>
      <c r="B15" s="71">
        <v>3</v>
      </c>
      <c r="C15" s="72" t="s">
        <v>342</v>
      </c>
      <c r="D15" s="98" t="s">
        <v>216</v>
      </c>
      <c r="E15" s="91" t="s">
        <v>573</v>
      </c>
      <c r="F15" s="77" t="s">
        <v>232</v>
      </c>
      <c r="G15" s="92" t="s">
        <v>219</v>
      </c>
      <c r="H15" s="91" t="s">
        <v>223</v>
      </c>
      <c r="I15" s="93">
        <v>41968</v>
      </c>
      <c r="J15" s="94">
        <v>42005</v>
      </c>
      <c r="K15" s="77" t="s">
        <v>229</v>
      </c>
      <c r="L15" s="91" t="s">
        <v>225</v>
      </c>
      <c r="M15" s="77" t="s">
        <v>508</v>
      </c>
      <c r="N15" s="75" t="s">
        <v>150</v>
      </c>
      <c r="O15" s="74" t="s">
        <v>630</v>
      </c>
      <c r="P15" s="91" t="s">
        <v>574</v>
      </c>
      <c r="Q15" s="77" t="s">
        <v>241</v>
      </c>
      <c r="R15" s="95" t="s">
        <v>530</v>
      </c>
      <c r="S15" s="96" t="s">
        <v>276</v>
      </c>
      <c r="T15" s="84"/>
      <c r="U15" s="98" t="s">
        <v>47</v>
      </c>
      <c r="V15" s="99" t="str">
        <f>IF(ISBLANK(U15),"", IF(ISERROR(VLOOKUP(U15,Справочники!$A$32:$B$87,2,FALSE)),"Группы полномочий",VLOOKUP(U15,Справочники!$A$32:$B$87,2,FALSE)))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5" s="75" t="s">
        <v>194</v>
      </c>
      <c r="X15" s="84"/>
      <c r="Y15" s="100">
        <v>0</v>
      </c>
      <c r="Z15" s="100">
        <v>0</v>
      </c>
      <c r="AA15" s="100">
        <v>0</v>
      </c>
      <c r="AB15" s="101">
        <v>0</v>
      </c>
      <c r="AC15" s="101">
        <v>0.5</v>
      </c>
      <c r="AD15" s="101">
        <v>0.6</v>
      </c>
      <c r="AE15" s="101">
        <v>0.6</v>
      </c>
      <c r="AF15" s="101">
        <v>0.8</v>
      </c>
      <c r="AG15" s="101">
        <v>0.6</v>
      </c>
      <c r="AH15" s="102"/>
      <c r="AI15" s="102"/>
      <c r="AJ15" s="102"/>
      <c r="AK15" s="102"/>
      <c r="AL15" s="102"/>
      <c r="AM15" s="103">
        <v>1</v>
      </c>
      <c r="AN15" s="103">
        <v>1</v>
      </c>
      <c r="AO15" s="103">
        <v>1</v>
      </c>
      <c r="AP15" s="103">
        <v>1</v>
      </c>
      <c r="AQ15" s="103">
        <v>1</v>
      </c>
      <c r="AR15" s="100">
        <v>0</v>
      </c>
      <c r="AS15" s="100">
        <v>6</v>
      </c>
      <c r="AT15" s="100">
        <v>6</v>
      </c>
      <c r="AU15" s="100">
        <v>8</v>
      </c>
      <c r="AV15" s="100">
        <v>8</v>
      </c>
      <c r="AW15" s="100">
        <v>8</v>
      </c>
      <c r="AX15" s="104">
        <v>8</v>
      </c>
      <c r="AY15" s="104" t="s">
        <v>619</v>
      </c>
      <c r="AZ15" s="106" t="s">
        <v>631</v>
      </c>
      <c r="BA15" s="89">
        <f t="shared" si="0"/>
        <v>36</v>
      </c>
      <c r="BB15" s="89">
        <f>BA15+BA25+BA35+BA45+BA55+BA65+BA75+BA84+BA94+BA107+BA120+BA133+BA142+BA152+BA161+BA171+BA178+BA190+BA200</f>
        <v>239</v>
      </c>
    </row>
    <row r="16" spans="1:55" s="23" customFormat="1" ht="72" customHeight="1">
      <c r="A16" s="71" t="s">
        <v>190</v>
      </c>
      <c r="B16" s="71">
        <v>4</v>
      </c>
      <c r="C16" s="72" t="s">
        <v>344</v>
      </c>
      <c r="D16" s="98" t="s">
        <v>216</v>
      </c>
      <c r="E16" s="91" t="s">
        <v>527</v>
      </c>
      <c r="F16" s="77" t="s">
        <v>233</v>
      </c>
      <c r="G16" s="92" t="s">
        <v>220</v>
      </c>
      <c r="H16" s="91" t="s">
        <v>224</v>
      </c>
      <c r="I16" s="93">
        <v>43797</v>
      </c>
      <c r="J16" s="94">
        <v>43831</v>
      </c>
      <c r="K16" s="77" t="s">
        <v>229</v>
      </c>
      <c r="L16" s="91" t="s">
        <v>225</v>
      </c>
      <c r="M16" s="77" t="s">
        <v>509</v>
      </c>
      <c r="N16" s="75" t="s">
        <v>150</v>
      </c>
      <c r="O16" s="105" t="s">
        <v>632</v>
      </c>
      <c r="P16" s="91" t="s">
        <v>574</v>
      </c>
      <c r="Q16" s="77" t="s">
        <v>241</v>
      </c>
      <c r="R16" s="95" t="s">
        <v>530</v>
      </c>
      <c r="S16" s="96" t="s">
        <v>251</v>
      </c>
      <c r="T16" s="84"/>
      <c r="U16" s="98" t="s">
        <v>55</v>
      </c>
      <c r="V16" s="99" t="str">
        <f>IF(ISBLANK(U16),"", IF(ISERROR(VLOOKUP(U16,Справочники!$A$32:$B$87,2,FALSE)),"Группы полномочий",VLOOKUP(U16,Справочники!$A$32:$B$87,2,FALSE)))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6" s="75" t="s">
        <v>194</v>
      </c>
      <c r="X16" s="84"/>
      <c r="Y16" s="100">
        <v>0</v>
      </c>
      <c r="Z16" s="100">
        <v>0</v>
      </c>
      <c r="AA16" s="100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2"/>
      <c r="AI16" s="102"/>
      <c r="AJ16" s="102"/>
      <c r="AK16" s="102"/>
      <c r="AL16" s="102"/>
      <c r="AM16" s="103">
        <v>1</v>
      </c>
      <c r="AN16" s="103">
        <v>1</v>
      </c>
      <c r="AO16" s="103">
        <v>1</v>
      </c>
      <c r="AP16" s="103">
        <v>1</v>
      </c>
      <c r="AQ16" s="103">
        <v>1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0</v>
      </c>
      <c r="AX16" s="104">
        <v>2</v>
      </c>
      <c r="AY16" s="104" t="s">
        <v>621</v>
      </c>
      <c r="AZ16" s="106" t="s">
        <v>648</v>
      </c>
      <c r="BA16" s="89">
        <f t="shared" si="0"/>
        <v>0</v>
      </c>
      <c r="BB16" s="89">
        <f>BA16+BA26+BA36+BA46+BA56+BA66+BA76+BA85+BA95+BA108+BA121+BA134+BA143+BA162+BA172+BA179+BA191+BA201</f>
        <v>36</v>
      </c>
    </row>
    <row r="17" spans="1:54" s="23" customFormat="1" ht="63.75" customHeight="1">
      <c r="A17" s="71" t="s">
        <v>190</v>
      </c>
      <c r="B17" s="71">
        <v>5</v>
      </c>
      <c r="C17" s="72" t="s">
        <v>345</v>
      </c>
      <c r="D17" s="98" t="s">
        <v>216</v>
      </c>
      <c r="E17" s="74" t="s">
        <v>571</v>
      </c>
      <c r="F17" s="77" t="s">
        <v>234</v>
      </c>
      <c r="G17" s="92" t="s">
        <v>217</v>
      </c>
      <c r="H17" s="91" t="s">
        <v>221</v>
      </c>
      <c r="I17" s="93">
        <v>39031</v>
      </c>
      <c r="J17" s="94">
        <v>39083</v>
      </c>
      <c r="K17" s="77" t="s">
        <v>229</v>
      </c>
      <c r="L17" s="91" t="s">
        <v>225</v>
      </c>
      <c r="M17" s="77" t="s">
        <v>506</v>
      </c>
      <c r="N17" s="75" t="s">
        <v>150</v>
      </c>
      <c r="O17" s="91" t="s">
        <v>226</v>
      </c>
      <c r="P17" s="91" t="s">
        <v>227</v>
      </c>
      <c r="Q17" s="77" t="s">
        <v>241</v>
      </c>
      <c r="R17" s="95" t="s">
        <v>530</v>
      </c>
      <c r="S17" s="96" t="s">
        <v>639</v>
      </c>
      <c r="T17" s="84"/>
      <c r="U17" s="98" t="s">
        <v>341</v>
      </c>
      <c r="V17" s="99" t="str">
        <f>IF(ISBLANK(U17),"", IF(ISERROR(VLOOKUP(U17,Справочники!$A$32:$B$87,2,FALSE)),"Группы полномочий",VLOOKUP(U17,Справочники!$A$32:$B$87,2,FALSE)))</f>
        <v>Группы полномочий</v>
      </c>
      <c r="W17" s="75" t="s">
        <v>194</v>
      </c>
      <c r="X17" s="84"/>
      <c r="Y17" s="100">
        <v>0</v>
      </c>
      <c r="Z17" s="100">
        <v>0</v>
      </c>
      <c r="AA17" s="100">
        <v>0</v>
      </c>
      <c r="AB17" s="101">
        <v>1</v>
      </c>
      <c r="AC17" s="101">
        <v>4.3</v>
      </c>
      <c r="AD17" s="101">
        <v>10.199999999999999</v>
      </c>
      <c r="AE17" s="101">
        <v>12.4</v>
      </c>
      <c r="AF17" s="101">
        <v>14.3</v>
      </c>
      <c r="AG17" s="101">
        <v>10.3</v>
      </c>
      <c r="AH17" s="102"/>
      <c r="AI17" s="102"/>
      <c r="AJ17" s="102"/>
      <c r="AK17" s="102"/>
      <c r="AL17" s="102"/>
      <c r="AM17" s="103">
        <v>11</v>
      </c>
      <c r="AN17" s="103">
        <v>12</v>
      </c>
      <c r="AO17" s="103">
        <v>13</v>
      </c>
      <c r="AP17" s="103">
        <v>13</v>
      </c>
      <c r="AQ17" s="103">
        <v>13</v>
      </c>
      <c r="AR17" s="100">
        <v>5</v>
      </c>
      <c r="AS17" s="100">
        <v>33</v>
      </c>
      <c r="AT17" s="100">
        <v>48</v>
      </c>
      <c r="AU17" s="100">
        <v>62</v>
      </c>
      <c r="AV17" s="100">
        <v>62</v>
      </c>
      <c r="AW17" s="100">
        <v>61</v>
      </c>
      <c r="AX17" s="104">
        <v>62</v>
      </c>
      <c r="AY17" s="104" t="s">
        <v>619</v>
      </c>
      <c r="AZ17" s="106" t="s">
        <v>640</v>
      </c>
      <c r="BA17" s="89">
        <f t="shared" si="0"/>
        <v>266</v>
      </c>
      <c r="BB17" s="89">
        <f>BA17+BA113+BA126+BA181</f>
        <v>1153</v>
      </c>
    </row>
    <row r="18" spans="1:54" s="23" customFormat="1" ht="87.75" customHeight="1">
      <c r="A18" s="71" t="s">
        <v>190</v>
      </c>
      <c r="B18" s="71">
        <v>6</v>
      </c>
      <c r="C18" s="72" t="s">
        <v>346</v>
      </c>
      <c r="D18" s="98" t="s">
        <v>216</v>
      </c>
      <c r="E18" s="74" t="s">
        <v>581</v>
      </c>
      <c r="F18" s="77" t="s">
        <v>235</v>
      </c>
      <c r="G18" s="92" t="s">
        <v>218</v>
      </c>
      <c r="H18" s="91" t="s">
        <v>222</v>
      </c>
      <c r="I18" s="93">
        <v>43797</v>
      </c>
      <c r="J18" s="94">
        <v>43831</v>
      </c>
      <c r="K18" s="77" t="s">
        <v>229</v>
      </c>
      <c r="L18" s="91" t="s">
        <v>225</v>
      </c>
      <c r="M18" s="77" t="s">
        <v>507</v>
      </c>
      <c r="N18" s="75" t="s">
        <v>150</v>
      </c>
      <c r="O18" s="91" t="s">
        <v>226</v>
      </c>
      <c r="P18" s="91" t="s">
        <v>227</v>
      </c>
      <c r="Q18" s="77" t="s">
        <v>241</v>
      </c>
      <c r="R18" s="95" t="s">
        <v>530</v>
      </c>
      <c r="S18" s="96" t="s">
        <v>625</v>
      </c>
      <c r="T18" s="84"/>
      <c r="U18" s="98" t="s">
        <v>43</v>
      </c>
      <c r="V18" s="99" t="str">
        <f>IF(ISBLANK(U18),"", IF(ISERROR(VLOOKUP(U18,Справочники!$A$32:$B$87,2,FALSE)),"Группы полномочий",VLOOKUP(U18,Справочники!$A$32:$B$87,2,FALSE)))</f>
        <v>10 - Социальная поддержка населения</v>
      </c>
      <c r="W18" s="75" t="s">
        <v>194</v>
      </c>
      <c r="X18" s="84"/>
      <c r="Y18" s="100">
        <v>0</v>
      </c>
      <c r="Z18" s="100">
        <v>0</v>
      </c>
      <c r="AA18" s="100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2"/>
      <c r="AI18" s="102"/>
      <c r="AJ18" s="102"/>
      <c r="AK18" s="102"/>
      <c r="AL18" s="102"/>
      <c r="AM18" s="103">
        <v>0</v>
      </c>
      <c r="AN18" s="103">
        <v>0.5</v>
      </c>
      <c r="AO18" s="103">
        <v>0.5</v>
      </c>
      <c r="AP18" s="103">
        <v>0.5</v>
      </c>
      <c r="AQ18" s="103">
        <v>0.5</v>
      </c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104">
        <v>0</v>
      </c>
      <c r="AY18" s="104" t="s">
        <v>621</v>
      </c>
      <c r="AZ18" s="106" t="s">
        <v>648</v>
      </c>
      <c r="BA18" s="89">
        <f t="shared" si="0"/>
        <v>0</v>
      </c>
      <c r="BB18" s="89">
        <f>BA18+BA115+BA128</f>
        <v>0</v>
      </c>
    </row>
    <row r="19" spans="1:54" s="23" customFormat="1" ht="197.25" customHeight="1">
      <c r="A19" s="71" t="s">
        <v>190</v>
      </c>
      <c r="B19" s="71">
        <v>7</v>
      </c>
      <c r="C19" s="72" t="s">
        <v>347</v>
      </c>
      <c r="D19" s="98" t="s">
        <v>216</v>
      </c>
      <c r="E19" s="74" t="s">
        <v>581</v>
      </c>
      <c r="F19" s="77" t="s">
        <v>236</v>
      </c>
      <c r="G19" s="92" t="s">
        <v>219</v>
      </c>
      <c r="H19" s="91" t="s">
        <v>223</v>
      </c>
      <c r="I19" s="93">
        <v>39206</v>
      </c>
      <c r="J19" s="94">
        <v>39083</v>
      </c>
      <c r="K19" s="77" t="s">
        <v>229</v>
      </c>
      <c r="L19" s="91" t="s">
        <v>225</v>
      </c>
      <c r="M19" s="77" t="s">
        <v>508</v>
      </c>
      <c r="N19" s="75" t="s">
        <v>150</v>
      </c>
      <c r="O19" s="74" t="s">
        <v>630</v>
      </c>
      <c r="P19" s="91" t="s">
        <v>227</v>
      </c>
      <c r="Q19" s="77" t="s">
        <v>241</v>
      </c>
      <c r="R19" s="95" t="s">
        <v>530</v>
      </c>
      <c r="S19" s="96" t="s">
        <v>276</v>
      </c>
      <c r="T19" s="84"/>
      <c r="U19" s="98" t="s">
        <v>47</v>
      </c>
      <c r="V19" s="99" t="str">
        <f>IF(ISBLANK(U19),"", IF(ISERROR(VLOOKUP(U19,Справочники!$A$32:$B$87,2,FALSE)),"Группы полномочий",VLOOKUP(U19,Справочники!$A$32:$B$87,2,FALSE)))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9" s="75" t="s">
        <v>194</v>
      </c>
      <c r="X19" s="84"/>
      <c r="Y19" s="100">
        <v>0</v>
      </c>
      <c r="Z19" s="100">
        <v>0</v>
      </c>
      <c r="AA19" s="100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2"/>
      <c r="AI19" s="102"/>
      <c r="AJ19" s="102"/>
      <c r="AK19" s="102"/>
      <c r="AL19" s="102"/>
      <c r="AM19" s="103">
        <v>0</v>
      </c>
      <c r="AN19" s="103">
        <v>0.5</v>
      </c>
      <c r="AO19" s="103">
        <v>0.5</v>
      </c>
      <c r="AP19" s="103">
        <v>0.5</v>
      </c>
      <c r="AQ19" s="103">
        <v>0.5</v>
      </c>
      <c r="AR19" s="100">
        <v>0</v>
      </c>
      <c r="AS19" s="100">
        <v>0</v>
      </c>
      <c r="AT19" s="100">
        <v>0</v>
      </c>
      <c r="AU19" s="100">
        <v>0</v>
      </c>
      <c r="AV19" s="100">
        <v>0</v>
      </c>
      <c r="AW19" s="100">
        <v>0</v>
      </c>
      <c r="AX19" s="104">
        <v>0</v>
      </c>
      <c r="AY19" s="104" t="s">
        <v>620</v>
      </c>
      <c r="AZ19" s="106" t="s">
        <v>646</v>
      </c>
      <c r="BA19" s="89">
        <f t="shared" si="0"/>
        <v>0</v>
      </c>
      <c r="BB19" s="89">
        <f>BA19+BA78+BA102+BA114+BA127+BA182+BA208</f>
        <v>0</v>
      </c>
    </row>
    <row r="20" spans="1:54" s="23" customFormat="1" ht="183.75" customHeight="1">
      <c r="A20" s="71" t="s">
        <v>190</v>
      </c>
      <c r="B20" s="71">
        <v>8</v>
      </c>
      <c r="C20" s="72" t="s">
        <v>348</v>
      </c>
      <c r="D20" s="98" t="s">
        <v>216</v>
      </c>
      <c r="E20" s="74" t="s">
        <v>582</v>
      </c>
      <c r="F20" s="77" t="s">
        <v>237</v>
      </c>
      <c r="G20" s="92" t="s">
        <v>220</v>
      </c>
      <c r="H20" s="91" t="s">
        <v>224</v>
      </c>
      <c r="I20" s="93">
        <v>41102</v>
      </c>
      <c r="J20" s="94">
        <v>41133</v>
      </c>
      <c r="K20" s="77" t="s">
        <v>229</v>
      </c>
      <c r="L20" s="91" t="s">
        <v>225</v>
      </c>
      <c r="M20" s="77" t="s">
        <v>509</v>
      </c>
      <c r="N20" s="75" t="s">
        <v>150</v>
      </c>
      <c r="O20" s="91" t="s">
        <v>226</v>
      </c>
      <c r="P20" s="91" t="s">
        <v>227</v>
      </c>
      <c r="Q20" s="77" t="s">
        <v>241</v>
      </c>
      <c r="R20" s="95" t="s">
        <v>530</v>
      </c>
      <c r="S20" s="96" t="s">
        <v>251</v>
      </c>
      <c r="T20" s="84"/>
      <c r="U20" s="98" t="s">
        <v>55</v>
      </c>
      <c r="V20" s="99" t="str">
        <f>IF(ISBLANK(U20),"", IF(ISERROR(VLOOKUP(U20,Справочники!$A$32:$B$87,2,FALSE)),"Группы полномочий",VLOOKUP(U20,Справочники!$A$32:$B$87,2,FALSE)))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20" s="75" t="s">
        <v>194</v>
      </c>
      <c r="X20" s="84"/>
      <c r="Y20" s="100">
        <v>0</v>
      </c>
      <c r="Z20" s="100">
        <v>0</v>
      </c>
      <c r="AA20" s="100">
        <v>0</v>
      </c>
      <c r="AB20" s="101">
        <v>1.2</v>
      </c>
      <c r="AC20" s="101">
        <v>1.2</v>
      </c>
      <c r="AD20" s="101">
        <v>3</v>
      </c>
      <c r="AE20" s="101">
        <v>3.4</v>
      </c>
      <c r="AF20" s="101">
        <v>3.4</v>
      </c>
      <c r="AG20" s="101">
        <v>3.4</v>
      </c>
      <c r="AH20" s="102"/>
      <c r="AI20" s="102"/>
      <c r="AJ20" s="102"/>
      <c r="AK20" s="102"/>
      <c r="AL20" s="102"/>
      <c r="AM20" s="103">
        <v>3</v>
      </c>
      <c r="AN20" s="103">
        <v>3</v>
      </c>
      <c r="AO20" s="103">
        <v>3</v>
      </c>
      <c r="AP20" s="103">
        <v>3</v>
      </c>
      <c r="AQ20" s="103">
        <v>3</v>
      </c>
      <c r="AR20" s="100">
        <v>2</v>
      </c>
      <c r="AS20" s="100">
        <v>2</v>
      </c>
      <c r="AT20" s="100">
        <v>7</v>
      </c>
      <c r="AU20" s="100">
        <v>7</v>
      </c>
      <c r="AV20" s="100">
        <v>7</v>
      </c>
      <c r="AW20" s="100">
        <v>7</v>
      </c>
      <c r="AX20" s="104">
        <v>7</v>
      </c>
      <c r="AY20" s="104" t="s">
        <v>619</v>
      </c>
      <c r="AZ20" s="106" t="s">
        <v>644</v>
      </c>
      <c r="BA20" s="89">
        <f t="shared" si="0"/>
        <v>30</v>
      </c>
      <c r="BB20" s="89">
        <f>BA20+BA28+BA38+BA48+BA58+BA68+BA79+BA87+BA97+BA110+BA123+BA136+BA145+BA153+BA164+BA173+BA183+BA193+BA201</f>
        <v>386</v>
      </c>
    </row>
    <row r="21" spans="1:54" s="23" customFormat="1" ht="38.25" customHeight="1">
      <c r="A21" s="71" t="s">
        <v>190</v>
      </c>
      <c r="B21" s="71">
        <v>9</v>
      </c>
      <c r="C21" s="72" t="s">
        <v>374</v>
      </c>
      <c r="D21" s="82" t="s">
        <v>216</v>
      </c>
      <c r="E21" s="74" t="s">
        <v>529</v>
      </c>
      <c r="F21" s="77" t="s">
        <v>238</v>
      </c>
      <c r="G21" s="77" t="s">
        <v>239</v>
      </c>
      <c r="H21" s="77" t="s">
        <v>240</v>
      </c>
      <c r="I21" s="93">
        <v>41362</v>
      </c>
      <c r="J21" s="93">
        <v>40909</v>
      </c>
      <c r="K21" s="77" t="s">
        <v>229</v>
      </c>
      <c r="L21" s="107">
        <v>44197</v>
      </c>
      <c r="M21" s="77" t="s">
        <v>510</v>
      </c>
      <c r="N21" s="75" t="s">
        <v>69</v>
      </c>
      <c r="O21" s="77" t="s">
        <v>242</v>
      </c>
      <c r="P21" s="91" t="s">
        <v>227</v>
      </c>
      <c r="Q21" s="77" t="s">
        <v>241</v>
      </c>
      <c r="R21" s="95" t="s">
        <v>530</v>
      </c>
      <c r="S21" s="96" t="s">
        <v>625</v>
      </c>
      <c r="T21" s="84"/>
      <c r="U21" s="98" t="s">
        <v>13</v>
      </c>
      <c r="V21" s="108" t="s">
        <v>103</v>
      </c>
      <c r="W21" s="77" t="s">
        <v>243</v>
      </c>
      <c r="X21" s="84"/>
      <c r="Y21" s="100"/>
      <c r="Z21" s="100"/>
      <c r="AA21" s="100"/>
      <c r="AB21" s="101">
        <v>0</v>
      </c>
      <c r="AC21" s="101">
        <v>0</v>
      </c>
      <c r="AD21" s="109">
        <v>0</v>
      </c>
      <c r="AE21" s="101">
        <v>108.5</v>
      </c>
      <c r="AF21" s="109">
        <v>0</v>
      </c>
      <c r="AG21" s="109">
        <v>0</v>
      </c>
      <c r="AH21" s="102"/>
      <c r="AI21" s="102"/>
      <c r="AJ21" s="102"/>
      <c r="AK21" s="102"/>
      <c r="AL21" s="102"/>
      <c r="AM21" s="103">
        <v>0</v>
      </c>
      <c r="AN21" s="103" t="s">
        <v>621</v>
      </c>
      <c r="AO21" s="103" t="s">
        <v>621</v>
      </c>
      <c r="AP21" s="103" t="s">
        <v>621</v>
      </c>
      <c r="AQ21" s="103" t="s">
        <v>621</v>
      </c>
      <c r="AR21" s="100" t="s">
        <v>621</v>
      </c>
      <c r="AS21" s="100" t="s">
        <v>621</v>
      </c>
      <c r="AT21" s="110" t="s">
        <v>621</v>
      </c>
      <c r="AU21" s="100">
        <v>2</v>
      </c>
      <c r="AV21" s="110" t="s">
        <v>621</v>
      </c>
      <c r="AW21" s="110" t="s">
        <v>621</v>
      </c>
      <c r="AX21" s="111">
        <v>0</v>
      </c>
      <c r="AY21" s="100" t="s">
        <v>619</v>
      </c>
      <c r="AZ21" s="112"/>
      <c r="BA21" s="89">
        <f>AU21</f>
        <v>2</v>
      </c>
      <c r="BB21" s="89">
        <f>BA21+BA31+BA41+BA51+BA61+BA71+BA80+BA90+BA103+BA116+BA129+BA148+BA157+BA167+BA174+BA186+BA196+BA209</f>
        <v>75</v>
      </c>
    </row>
    <row r="22" spans="1:54" s="23" customFormat="1" ht="26.25" customHeight="1">
      <c r="A22" s="177" t="s">
        <v>247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89">
        <f t="shared" si="0"/>
        <v>0</v>
      </c>
      <c r="BB22" s="89"/>
    </row>
    <row r="23" spans="1:54" s="23" customFormat="1" ht="153.75" customHeight="1">
      <c r="A23" s="71" t="s">
        <v>190</v>
      </c>
      <c r="B23" s="71">
        <v>1</v>
      </c>
      <c r="C23" s="72" t="s">
        <v>349</v>
      </c>
      <c r="D23" s="113" t="s">
        <v>247</v>
      </c>
      <c r="E23" s="114" t="s">
        <v>532</v>
      </c>
      <c r="F23" s="77" t="s">
        <v>230</v>
      </c>
      <c r="G23" s="92" t="s">
        <v>217</v>
      </c>
      <c r="H23" s="91" t="s">
        <v>221</v>
      </c>
      <c r="I23" s="93">
        <v>39034</v>
      </c>
      <c r="J23" s="93">
        <v>39083</v>
      </c>
      <c r="K23" s="77" t="s">
        <v>229</v>
      </c>
      <c r="L23" s="91" t="s">
        <v>225</v>
      </c>
      <c r="M23" s="77" t="s">
        <v>506</v>
      </c>
      <c r="N23" s="75" t="s">
        <v>150</v>
      </c>
      <c r="O23" s="91" t="s">
        <v>226</v>
      </c>
      <c r="P23" s="91" t="s">
        <v>574</v>
      </c>
      <c r="Q23" s="77" t="s">
        <v>241</v>
      </c>
      <c r="R23" s="95" t="s">
        <v>530</v>
      </c>
      <c r="S23" s="96" t="s">
        <v>639</v>
      </c>
      <c r="T23" s="84"/>
      <c r="U23" s="98" t="s">
        <v>43</v>
      </c>
      <c r="V23" s="99" t="str">
        <f>IF(ISBLANK(U23),"", IF(ISERROR(VLOOKUP(U23,Справочники!$A$32:$B$87,2,FALSE)),"Группы полномочий",VLOOKUP(U23,Справочники!$A$32:$B$87,2,FALSE)))</f>
        <v>10 - Социальная поддержка населения</v>
      </c>
      <c r="W23" s="75" t="s">
        <v>194</v>
      </c>
      <c r="X23" s="84"/>
      <c r="Y23" s="100">
        <v>0</v>
      </c>
      <c r="Z23" s="100">
        <v>0</v>
      </c>
      <c r="AA23" s="100">
        <v>0.2</v>
      </c>
      <c r="AB23" s="101">
        <v>9</v>
      </c>
      <c r="AC23" s="101">
        <v>3.9</v>
      </c>
      <c r="AD23" s="101">
        <v>5.2</v>
      </c>
      <c r="AE23" s="101">
        <v>5.9</v>
      </c>
      <c r="AF23" s="101">
        <v>6.6</v>
      </c>
      <c r="AG23" s="101">
        <v>7</v>
      </c>
      <c r="AH23" s="102"/>
      <c r="AI23" s="102"/>
      <c r="AJ23" s="102"/>
      <c r="AK23" s="102"/>
      <c r="AL23" s="102"/>
      <c r="AM23" s="103">
        <v>7</v>
      </c>
      <c r="AN23" s="103">
        <v>8</v>
      </c>
      <c r="AO23" s="103">
        <v>8</v>
      </c>
      <c r="AP23" s="103">
        <v>8</v>
      </c>
      <c r="AQ23" s="103">
        <v>8</v>
      </c>
      <c r="AR23" s="100">
        <v>15</v>
      </c>
      <c r="AS23" s="100">
        <v>23</v>
      </c>
      <c r="AT23" s="100">
        <v>25</v>
      </c>
      <c r="AU23" s="100">
        <v>24</v>
      </c>
      <c r="AV23" s="100">
        <v>28</v>
      </c>
      <c r="AW23" s="100">
        <v>28</v>
      </c>
      <c r="AX23" s="104">
        <v>28</v>
      </c>
      <c r="AY23" s="104" t="s">
        <v>619</v>
      </c>
      <c r="AZ23" s="106" t="s">
        <v>640</v>
      </c>
      <c r="BA23" s="89">
        <f t="shared" si="0"/>
        <v>128</v>
      </c>
      <c r="BB23" s="89"/>
    </row>
    <row r="24" spans="1:54" s="23" customFormat="1" ht="162.75" customHeight="1">
      <c r="A24" s="71" t="s">
        <v>190</v>
      </c>
      <c r="B24" s="71">
        <v>2</v>
      </c>
      <c r="C24" s="72" t="s">
        <v>350</v>
      </c>
      <c r="D24" s="90" t="s">
        <v>247</v>
      </c>
      <c r="E24" s="114" t="s">
        <v>576</v>
      </c>
      <c r="F24" s="77" t="s">
        <v>231</v>
      </c>
      <c r="G24" s="92" t="s">
        <v>218</v>
      </c>
      <c r="H24" s="115" t="s">
        <v>575</v>
      </c>
      <c r="I24" s="93">
        <v>41968</v>
      </c>
      <c r="J24" s="94">
        <v>42005</v>
      </c>
      <c r="K24" s="77" t="s">
        <v>229</v>
      </c>
      <c r="L24" s="91" t="s">
        <v>225</v>
      </c>
      <c r="M24" s="77" t="s">
        <v>507</v>
      </c>
      <c r="N24" s="75" t="s">
        <v>150</v>
      </c>
      <c r="O24" s="91" t="s">
        <v>226</v>
      </c>
      <c r="P24" s="91" t="s">
        <v>574</v>
      </c>
      <c r="Q24" s="77" t="s">
        <v>241</v>
      </c>
      <c r="R24" s="95" t="s">
        <v>530</v>
      </c>
      <c r="S24" s="96" t="s">
        <v>625</v>
      </c>
      <c r="T24" s="84"/>
      <c r="U24" s="98" t="s">
        <v>341</v>
      </c>
      <c r="V24" s="99" t="str">
        <f>IF(ISBLANK(U24),"", IF(ISERROR(VLOOKUP(U24,Справочники!$A$32:$B$87,2,FALSE)),"Группы полномочий",VLOOKUP(U24,Справочники!$A$32:$B$87,2,FALSE)))</f>
        <v>Группы полномочий</v>
      </c>
      <c r="W24" s="75" t="s">
        <v>194</v>
      </c>
      <c r="X24" s="84"/>
      <c r="Y24" s="100">
        <v>0</v>
      </c>
      <c r="Z24" s="100">
        <v>0</v>
      </c>
      <c r="AA24" s="100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2"/>
      <c r="AI24" s="102"/>
      <c r="AJ24" s="102"/>
      <c r="AK24" s="102"/>
      <c r="AL24" s="102"/>
      <c r="AM24" s="103">
        <v>0</v>
      </c>
      <c r="AN24" s="103">
        <v>0.5</v>
      </c>
      <c r="AO24" s="103">
        <v>0.5</v>
      </c>
      <c r="AP24" s="103">
        <v>0.5</v>
      </c>
      <c r="AQ24" s="103">
        <v>0.5</v>
      </c>
      <c r="AR24" s="100">
        <v>0</v>
      </c>
      <c r="AS24" s="100">
        <v>0</v>
      </c>
      <c r="AT24" s="100">
        <v>0</v>
      </c>
      <c r="AU24" s="100">
        <v>0</v>
      </c>
      <c r="AV24" s="100">
        <v>0</v>
      </c>
      <c r="AW24" s="100">
        <v>0</v>
      </c>
      <c r="AX24" s="104">
        <v>0</v>
      </c>
      <c r="AY24" s="104" t="s">
        <v>620</v>
      </c>
      <c r="AZ24" s="170" t="s">
        <v>638</v>
      </c>
      <c r="BA24" s="89">
        <f t="shared" si="0"/>
        <v>0</v>
      </c>
      <c r="BB24" s="89"/>
    </row>
    <row r="25" spans="1:54" s="23" customFormat="1" ht="137.25" customHeight="1">
      <c r="A25" s="71" t="s">
        <v>190</v>
      </c>
      <c r="B25" s="71">
        <v>3</v>
      </c>
      <c r="C25" s="72" t="s">
        <v>351</v>
      </c>
      <c r="D25" s="90" t="s">
        <v>247</v>
      </c>
      <c r="E25" s="114" t="s">
        <v>532</v>
      </c>
      <c r="F25" s="77" t="s">
        <v>232</v>
      </c>
      <c r="G25" s="92" t="s">
        <v>219</v>
      </c>
      <c r="H25" s="91" t="s">
        <v>223</v>
      </c>
      <c r="I25" s="93">
        <v>39034</v>
      </c>
      <c r="J25" s="94">
        <v>39083</v>
      </c>
      <c r="K25" s="77" t="s">
        <v>229</v>
      </c>
      <c r="L25" s="91" t="s">
        <v>225</v>
      </c>
      <c r="M25" s="77" t="s">
        <v>508</v>
      </c>
      <c r="N25" s="75" t="s">
        <v>150</v>
      </c>
      <c r="O25" s="74" t="s">
        <v>630</v>
      </c>
      <c r="P25" s="91" t="s">
        <v>574</v>
      </c>
      <c r="Q25" s="77" t="s">
        <v>241</v>
      </c>
      <c r="R25" s="95" t="s">
        <v>530</v>
      </c>
      <c r="S25" s="96" t="s">
        <v>276</v>
      </c>
      <c r="T25" s="84"/>
      <c r="U25" s="98" t="s">
        <v>47</v>
      </c>
      <c r="V25" s="99" t="str">
        <f>IF(ISBLANK(U25),"", IF(ISERROR(VLOOKUP(U25,Справочники!$A$32:$B$87,2,FALSE)),"Группы полномочий",VLOOKUP(U25,Справочники!$A$32:$B$87,2,FALSE)))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25" s="75" t="s">
        <v>194</v>
      </c>
      <c r="X25" s="84"/>
      <c r="Y25" s="100">
        <v>0</v>
      </c>
      <c r="Z25" s="100">
        <v>0</v>
      </c>
      <c r="AA25" s="100">
        <v>0</v>
      </c>
      <c r="AB25" s="101">
        <v>0.2</v>
      </c>
      <c r="AC25" s="101">
        <v>0.2</v>
      </c>
      <c r="AD25" s="101">
        <v>0.2</v>
      </c>
      <c r="AE25" s="101">
        <v>0.3</v>
      </c>
      <c r="AF25" s="101">
        <v>0.3</v>
      </c>
      <c r="AG25" s="101">
        <v>0.2</v>
      </c>
      <c r="AH25" s="102"/>
      <c r="AI25" s="102"/>
      <c r="AJ25" s="102"/>
      <c r="AK25" s="102"/>
      <c r="AL25" s="102"/>
      <c r="AM25" s="103">
        <v>0</v>
      </c>
      <c r="AN25" s="103">
        <v>0.5</v>
      </c>
      <c r="AO25" s="103">
        <v>0.5</v>
      </c>
      <c r="AP25" s="103">
        <v>0.5</v>
      </c>
      <c r="AQ25" s="103">
        <v>0.5</v>
      </c>
      <c r="AR25" s="100">
        <v>4</v>
      </c>
      <c r="AS25" s="100">
        <v>4</v>
      </c>
      <c r="AT25" s="100">
        <v>4</v>
      </c>
      <c r="AU25" s="100">
        <v>4</v>
      </c>
      <c r="AV25" s="100">
        <v>4</v>
      </c>
      <c r="AW25" s="100">
        <v>3</v>
      </c>
      <c r="AX25" s="104">
        <v>4</v>
      </c>
      <c r="AY25" s="104" t="s">
        <v>619</v>
      </c>
      <c r="AZ25" s="106" t="s">
        <v>631</v>
      </c>
      <c r="BA25" s="89">
        <f t="shared" si="0"/>
        <v>19</v>
      </c>
      <c r="BB25" s="89"/>
    </row>
    <row r="26" spans="1:54" s="23" customFormat="1" ht="148.5" customHeight="1">
      <c r="A26" s="71" t="s">
        <v>190</v>
      </c>
      <c r="B26" s="71">
        <v>4</v>
      </c>
      <c r="C26" s="72" t="s">
        <v>361</v>
      </c>
      <c r="D26" s="90" t="s">
        <v>247</v>
      </c>
      <c r="E26" s="114" t="s">
        <v>577</v>
      </c>
      <c r="F26" s="77" t="s">
        <v>233</v>
      </c>
      <c r="G26" s="92" t="s">
        <v>249</v>
      </c>
      <c r="H26" s="91" t="s">
        <v>224</v>
      </c>
      <c r="I26" s="93">
        <v>42271</v>
      </c>
      <c r="J26" s="116">
        <v>42005</v>
      </c>
      <c r="K26" s="77" t="s">
        <v>229</v>
      </c>
      <c r="L26" s="91" t="s">
        <v>225</v>
      </c>
      <c r="M26" s="77" t="s">
        <v>509</v>
      </c>
      <c r="N26" s="75" t="s">
        <v>150</v>
      </c>
      <c r="O26" s="91" t="s">
        <v>226</v>
      </c>
      <c r="P26" s="91" t="s">
        <v>574</v>
      </c>
      <c r="Q26" s="77" t="s">
        <v>241</v>
      </c>
      <c r="R26" s="95" t="s">
        <v>530</v>
      </c>
      <c r="S26" s="96" t="s">
        <v>251</v>
      </c>
      <c r="T26" s="84"/>
      <c r="U26" s="98" t="s">
        <v>55</v>
      </c>
      <c r="V26" s="99" t="str">
        <f>IF(ISBLANK(U26),"", IF(ISERROR(VLOOKUP(U26,Справочники!$A$32:$B$87,2,FALSE)),"Группы полномочий",VLOOKUP(U26,Справочники!$A$32:$B$87,2,FALSE)))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26" s="75" t="s">
        <v>194</v>
      </c>
      <c r="X26" s="84"/>
      <c r="Y26" s="100">
        <v>0</v>
      </c>
      <c r="Z26" s="100">
        <v>0</v>
      </c>
      <c r="AA26" s="100">
        <v>0</v>
      </c>
      <c r="AB26" s="101">
        <v>7.0000000000000007E-2</v>
      </c>
      <c r="AC26" s="101">
        <v>0.03</v>
      </c>
      <c r="AD26" s="101">
        <v>0.05</v>
      </c>
      <c r="AE26" s="101">
        <v>0.3</v>
      </c>
      <c r="AF26" s="101">
        <v>0.3</v>
      </c>
      <c r="AG26" s="101">
        <v>0.3</v>
      </c>
      <c r="AH26" s="102"/>
      <c r="AI26" s="102"/>
      <c r="AJ26" s="102"/>
      <c r="AK26" s="102"/>
      <c r="AL26" s="102"/>
      <c r="AM26" s="103">
        <v>0</v>
      </c>
      <c r="AN26" s="103">
        <v>1</v>
      </c>
      <c r="AO26" s="103">
        <v>1</v>
      </c>
      <c r="AP26" s="103">
        <v>1</v>
      </c>
      <c r="AQ26" s="103">
        <v>1</v>
      </c>
      <c r="AR26" s="100">
        <v>1</v>
      </c>
      <c r="AS26" s="100">
        <v>1</v>
      </c>
      <c r="AT26" s="100">
        <v>1</v>
      </c>
      <c r="AU26" s="100">
        <v>2</v>
      </c>
      <c r="AV26" s="100">
        <v>1</v>
      </c>
      <c r="AW26" s="100">
        <v>2</v>
      </c>
      <c r="AX26" s="104">
        <v>2</v>
      </c>
      <c r="AY26" s="104" t="s">
        <v>619</v>
      </c>
      <c r="AZ26" s="106" t="s">
        <v>644</v>
      </c>
      <c r="BA26" s="89">
        <f t="shared" si="0"/>
        <v>7</v>
      </c>
      <c r="BB26" s="89"/>
    </row>
    <row r="27" spans="1:54" s="23" customFormat="1" ht="71.25" customHeight="1">
      <c r="A27" s="71" t="s">
        <v>190</v>
      </c>
      <c r="B27" s="71">
        <v>5</v>
      </c>
      <c r="C27" s="72" t="s">
        <v>360</v>
      </c>
      <c r="D27" s="90" t="s">
        <v>247</v>
      </c>
      <c r="E27" s="114" t="s">
        <v>580</v>
      </c>
      <c r="F27" s="77" t="s">
        <v>246</v>
      </c>
      <c r="G27" s="92" t="s">
        <v>245</v>
      </c>
      <c r="H27" s="91" t="s">
        <v>244</v>
      </c>
      <c r="I27" s="93">
        <v>43797</v>
      </c>
      <c r="J27" s="94">
        <v>43831</v>
      </c>
      <c r="K27" s="77" t="s">
        <v>229</v>
      </c>
      <c r="L27" s="91" t="s">
        <v>225</v>
      </c>
      <c r="M27" s="77" t="s">
        <v>511</v>
      </c>
      <c r="N27" s="75" t="s">
        <v>150</v>
      </c>
      <c r="O27" s="77" t="s">
        <v>248</v>
      </c>
      <c r="P27" s="91" t="s">
        <v>574</v>
      </c>
      <c r="Q27" s="77" t="s">
        <v>241</v>
      </c>
      <c r="R27" s="95" t="s">
        <v>530</v>
      </c>
      <c r="S27" s="117" t="s">
        <v>274</v>
      </c>
      <c r="T27" s="84"/>
      <c r="U27" s="98" t="s">
        <v>57</v>
      </c>
      <c r="V27" s="99" t="str">
        <f>IF(ISBLANK(U27),"", IF(ISERROR(VLOOKUP(U27,Справочники!$A$32:$B$87,2,FALSE)),"Группы полномочий",VLOOKUP(U27,Справочники!$A$32:$B$87,2,FALSE)))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27" s="75" t="s">
        <v>194</v>
      </c>
      <c r="X27" s="84"/>
      <c r="Y27" s="100">
        <v>0</v>
      </c>
      <c r="Z27" s="100">
        <v>0</v>
      </c>
      <c r="AA27" s="100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2"/>
      <c r="AI27" s="102"/>
      <c r="AJ27" s="102"/>
      <c r="AK27" s="102"/>
      <c r="AL27" s="102"/>
      <c r="AM27" s="103">
        <v>0</v>
      </c>
      <c r="AN27" s="103">
        <v>0.5</v>
      </c>
      <c r="AO27" s="103">
        <v>0.5</v>
      </c>
      <c r="AP27" s="103">
        <v>0.5</v>
      </c>
      <c r="AQ27" s="103">
        <v>0.5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4">
        <v>0</v>
      </c>
      <c r="AY27" s="104" t="s">
        <v>621</v>
      </c>
      <c r="AZ27" s="106" t="s">
        <v>648</v>
      </c>
      <c r="BA27" s="89">
        <f t="shared" si="0"/>
        <v>0</v>
      </c>
      <c r="BB27" s="89"/>
    </row>
    <row r="28" spans="1:54" s="23" customFormat="1" ht="216" customHeight="1">
      <c r="A28" s="71" t="s">
        <v>190</v>
      </c>
      <c r="B28" s="71">
        <v>6</v>
      </c>
      <c r="C28" s="72" t="s">
        <v>353</v>
      </c>
      <c r="D28" s="90" t="s">
        <v>247</v>
      </c>
      <c r="E28" s="114" t="s">
        <v>578</v>
      </c>
      <c r="F28" s="77" t="s">
        <v>234</v>
      </c>
      <c r="G28" s="114" t="s">
        <v>249</v>
      </c>
      <c r="H28" s="118" t="s">
        <v>250</v>
      </c>
      <c r="I28" s="93">
        <v>41206</v>
      </c>
      <c r="J28" s="94">
        <v>41237</v>
      </c>
      <c r="K28" s="77" t="s">
        <v>229</v>
      </c>
      <c r="L28" s="91" t="s">
        <v>225</v>
      </c>
      <c r="M28" s="77" t="s">
        <v>509</v>
      </c>
      <c r="N28" s="75" t="s">
        <v>150</v>
      </c>
      <c r="O28" s="91" t="s">
        <v>226</v>
      </c>
      <c r="P28" s="91" t="s">
        <v>227</v>
      </c>
      <c r="Q28" s="77" t="s">
        <v>241</v>
      </c>
      <c r="R28" s="95" t="s">
        <v>530</v>
      </c>
      <c r="S28" s="96" t="s">
        <v>251</v>
      </c>
      <c r="T28" s="84"/>
      <c r="U28" s="98" t="s">
        <v>55</v>
      </c>
      <c r="V28" s="99" t="str">
        <f>IF(ISBLANK(U28),"", IF(ISERROR(VLOOKUP(U28,Справочники!$A$32:$B$87,2,FALSE)),"Группы полномочий",VLOOKUP(U28,Справочники!$A$32:$B$87,2,FALSE)))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28" s="75" t="s">
        <v>194</v>
      </c>
      <c r="X28" s="84"/>
      <c r="Y28" s="100">
        <v>0</v>
      </c>
      <c r="Z28" s="100">
        <v>0</v>
      </c>
      <c r="AA28" s="100">
        <v>0</v>
      </c>
      <c r="AB28" s="101">
        <v>0.7</v>
      </c>
      <c r="AC28" s="101">
        <v>0.7</v>
      </c>
      <c r="AD28" s="101">
        <v>2</v>
      </c>
      <c r="AE28" s="101">
        <v>2.2999999999999998</v>
      </c>
      <c r="AF28" s="101">
        <v>2.2000000000000002</v>
      </c>
      <c r="AG28" s="101">
        <v>1.8</v>
      </c>
      <c r="AH28" s="102"/>
      <c r="AI28" s="102"/>
      <c r="AJ28" s="102"/>
      <c r="AK28" s="102"/>
      <c r="AL28" s="102"/>
      <c r="AM28" s="103">
        <v>2</v>
      </c>
      <c r="AN28" s="103">
        <v>2</v>
      </c>
      <c r="AO28" s="103">
        <v>2</v>
      </c>
      <c r="AP28" s="103">
        <v>2</v>
      </c>
      <c r="AQ28" s="103">
        <v>2</v>
      </c>
      <c r="AR28" s="100">
        <v>2</v>
      </c>
      <c r="AS28" s="100">
        <v>2</v>
      </c>
      <c r="AT28" s="100">
        <v>2</v>
      </c>
      <c r="AU28" s="100">
        <v>3</v>
      </c>
      <c r="AV28" s="100">
        <v>3</v>
      </c>
      <c r="AW28" s="100">
        <v>2</v>
      </c>
      <c r="AX28" s="104">
        <v>2</v>
      </c>
      <c r="AY28" s="104" t="s">
        <v>619</v>
      </c>
      <c r="AZ28" s="106" t="s">
        <v>644</v>
      </c>
      <c r="BA28" s="89">
        <f t="shared" si="0"/>
        <v>12</v>
      </c>
      <c r="BB28" s="89"/>
    </row>
    <row r="29" spans="1:54" s="23" customFormat="1" ht="58.5" customHeight="1">
      <c r="A29" s="71" t="s">
        <v>190</v>
      </c>
      <c r="B29" s="71">
        <v>7</v>
      </c>
      <c r="C29" s="72" t="s">
        <v>354</v>
      </c>
      <c r="D29" s="90" t="s">
        <v>247</v>
      </c>
      <c r="E29" s="114" t="s">
        <v>533</v>
      </c>
      <c r="F29" s="77" t="s">
        <v>235</v>
      </c>
      <c r="G29" s="114" t="s">
        <v>245</v>
      </c>
      <c r="H29" s="118" t="s">
        <v>244</v>
      </c>
      <c r="I29" s="93">
        <v>43797</v>
      </c>
      <c r="J29" s="94">
        <v>43831</v>
      </c>
      <c r="K29" s="77" t="s">
        <v>229</v>
      </c>
      <c r="L29" s="91" t="s">
        <v>225</v>
      </c>
      <c r="M29" s="77" t="s">
        <v>511</v>
      </c>
      <c r="N29" s="75" t="s">
        <v>150</v>
      </c>
      <c r="O29" s="77" t="s">
        <v>248</v>
      </c>
      <c r="P29" s="91" t="s">
        <v>227</v>
      </c>
      <c r="Q29" s="77" t="s">
        <v>241</v>
      </c>
      <c r="R29" s="95" t="s">
        <v>530</v>
      </c>
      <c r="S29" s="117" t="s">
        <v>274</v>
      </c>
      <c r="T29" s="84"/>
      <c r="U29" s="98" t="s">
        <v>57</v>
      </c>
      <c r="V29" s="99" t="str">
        <f>IF(ISBLANK(U29),"", IF(ISERROR(VLOOKUP(U29,Справочники!$A$32:$B$87,2,FALSE)),"Группы полномочий",VLOOKUP(U29,Справочники!$A$32:$B$87,2,FALSE)))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29" s="75" t="s">
        <v>194</v>
      </c>
      <c r="X29" s="84"/>
      <c r="Y29" s="100">
        <v>0</v>
      </c>
      <c r="Z29" s="100">
        <v>0</v>
      </c>
      <c r="AA29" s="100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0</v>
      </c>
      <c r="AG29" s="101">
        <v>0</v>
      </c>
      <c r="AH29" s="102"/>
      <c r="AI29" s="102"/>
      <c r="AJ29" s="102"/>
      <c r="AK29" s="102"/>
      <c r="AL29" s="102"/>
      <c r="AM29" s="103">
        <v>0</v>
      </c>
      <c r="AN29" s="103">
        <v>0.5</v>
      </c>
      <c r="AO29" s="103">
        <v>0.5</v>
      </c>
      <c r="AP29" s="103">
        <v>0.5</v>
      </c>
      <c r="AQ29" s="103">
        <v>0.5</v>
      </c>
      <c r="AR29" s="100">
        <v>0</v>
      </c>
      <c r="AS29" s="100">
        <v>0</v>
      </c>
      <c r="AT29" s="100">
        <v>0</v>
      </c>
      <c r="AU29" s="100">
        <v>0</v>
      </c>
      <c r="AV29" s="100">
        <v>0</v>
      </c>
      <c r="AW29" s="100">
        <v>0</v>
      </c>
      <c r="AX29" s="104">
        <v>1</v>
      </c>
      <c r="AY29" s="104" t="s">
        <v>621</v>
      </c>
      <c r="AZ29" s="106" t="s">
        <v>648</v>
      </c>
      <c r="BA29" s="89">
        <f t="shared" si="0"/>
        <v>0</v>
      </c>
      <c r="BB29" s="89"/>
    </row>
    <row r="30" spans="1:54" s="23" customFormat="1" ht="69.75" customHeight="1">
      <c r="A30" s="71" t="s">
        <v>190</v>
      </c>
      <c r="B30" s="71">
        <v>8</v>
      </c>
      <c r="C30" s="72" t="s">
        <v>359</v>
      </c>
      <c r="D30" s="90" t="s">
        <v>247</v>
      </c>
      <c r="E30" s="114" t="s">
        <v>533</v>
      </c>
      <c r="F30" s="77" t="s">
        <v>236</v>
      </c>
      <c r="G30" s="114" t="s">
        <v>252</v>
      </c>
      <c r="H30" s="118" t="s">
        <v>253</v>
      </c>
      <c r="I30" s="93">
        <v>43797</v>
      </c>
      <c r="J30" s="94">
        <v>43831</v>
      </c>
      <c r="K30" s="77" t="s">
        <v>229</v>
      </c>
      <c r="L30" s="91" t="s">
        <v>225</v>
      </c>
      <c r="M30" s="77" t="s">
        <v>512</v>
      </c>
      <c r="N30" s="75" t="s">
        <v>150</v>
      </c>
      <c r="O30" s="77" t="s">
        <v>254</v>
      </c>
      <c r="P30" s="91" t="s">
        <v>227</v>
      </c>
      <c r="Q30" s="77" t="s">
        <v>241</v>
      </c>
      <c r="R30" s="95" t="s">
        <v>530</v>
      </c>
      <c r="S30" s="96" t="s">
        <v>275</v>
      </c>
      <c r="T30" s="84"/>
      <c r="U30" s="98" t="s">
        <v>16</v>
      </c>
      <c r="V30" s="108" t="s">
        <v>106</v>
      </c>
      <c r="W30" s="75" t="s">
        <v>194</v>
      </c>
      <c r="X30" s="84"/>
      <c r="Y30" s="100"/>
      <c r="Z30" s="100"/>
      <c r="AA30" s="100"/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102"/>
      <c r="AI30" s="102"/>
      <c r="AJ30" s="102"/>
      <c r="AK30" s="102"/>
      <c r="AL30" s="102"/>
      <c r="AM30" s="103">
        <v>1</v>
      </c>
      <c r="AN30" s="103">
        <v>1</v>
      </c>
      <c r="AO30" s="103">
        <v>1</v>
      </c>
      <c r="AP30" s="103">
        <v>1</v>
      </c>
      <c r="AQ30" s="103">
        <v>1</v>
      </c>
      <c r="AR30" s="100">
        <v>0</v>
      </c>
      <c r="AS30" s="100">
        <v>0</v>
      </c>
      <c r="AT30" s="100">
        <v>0</v>
      </c>
      <c r="AU30" s="100">
        <v>0</v>
      </c>
      <c r="AV30" s="100">
        <v>0</v>
      </c>
      <c r="AW30" s="100">
        <v>0</v>
      </c>
      <c r="AX30" s="104">
        <v>0.5</v>
      </c>
      <c r="AY30" s="104" t="s">
        <v>621</v>
      </c>
      <c r="AZ30" s="106" t="s">
        <v>648</v>
      </c>
      <c r="BA30" s="89">
        <f t="shared" si="0"/>
        <v>0</v>
      </c>
      <c r="BB30" s="89"/>
    </row>
    <row r="31" spans="1:54" s="23" customFormat="1" ht="45.75" customHeight="1">
      <c r="A31" s="71" t="s">
        <v>190</v>
      </c>
      <c r="B31" s="71">
        <v>9</v>
      </c>
      <c r="C31" s="72" t="s">
        <v>375</v>
      </c>
      <c r="D31" s="90" t="s">
        <v>247</v>
      </c>
      <c r="E31" s="114" t="s">
        <v>579</v>
      </c>
      <c r="F31" s="77" t="s">
        <v>238</v>
      </c>
      <c r="G31" s="77" t="s">
        <v>239</v>
      </c>
      <c r="H31" s="77" t="s">
        <v>240</v>
      </c>
      <c r="I31" s="93">
        <v>39034</v>
      </c>
      <c r="J31" s="119">
        <v>39083</v>
      </c>
      <c r="K31" s="77" t="s">
        <v>229</v>
      </c>
      <c r="L31" s="120" t="s">
        <v>516</v>
      </c>
      <c r="M31" s="77" t="s">
        <v>510</v>
      </c>
      <c r="N31" s="75" t="s">
        <v>69</v>
      </c>
      <c r="O31" s="77" t="s">
        <v>242</v>
      </c>
      <c r="P31" s="91" t="s">
        <v>227</v>
      </c>
      <c r="Q31" s="77" t="s">
        <v>241</v>
      </c>
      <c r="R31" s="95" t="s">
        <v>530</v>
      </c>
      <c r="S31" s="96" t="s">
        <v>625</v>
      </c>
      <c r="T31" s="84"/>
      <c r="U31" s="98" t="s">
        <v>13</v>
      </c>
      <c r="V31" s="108" t="s">
        <v>103</v>
      </c>
      <c r="W31" s="77" t="s">
        <v>243</v>
      </c>
      <c r="X31" s="84"/>
      <c r="Y31" s="100"/>
      <c r="Z31" s="100"/>
      <c r="AA31" s="100"/>
      <c r="AB31" s="101">
        <v>0</v>
      </c>
      <c r="AC31" s="101">
        <v>0</v>
      </c>
      <c r="AD31" s="101">
        <v>21.6</v>
      </c>
      <c r="AE31" s="101">
        <v>22</v>
      </c>
      <c r="AF31" s="121">
        <v>0</v>
      </c>
      <c r="AG31" s="121">
        <v>0</v>
      </c>
      <c r="AH31" s="102"/>
      <c r="AI31" s="102"/>
      <c r="AJ31" s="102"/>
      <c r="AK31" s="102"/>
      <c r="AL31" s="102"/>
      <c r="AM31" s="103">
        <v>0</v>
      </c>
      <c r="AN31" s="103" t="s">
        <v>621</v>
      </c>
      <c r="AO31" s="103" t="s">
        <v>621</v>
      </c>
      <c r="AP31" s="103" t="s">
        <v>621</v>
      </c>
      <c r="AQ31" s="103" t="s">
        <v>621</v>
      </c>
      <c r="AR31" s="100">
        <v>0</v>
      </c>
      <c r="AS31" s="100">
        <v>0</v>
      </c>
      <c r="AT31" s="100">
        <v>1</v>
      </c>
      <c r="AU31" s="100">
        <v>1</v>
      </c>
      <c r="AV31" s="122" t="s">
        <v>621</v>
      </c>
      <c r="AW31" s="122" t="s">
        <v>621</v>
      </c>
      <c r="AX31" s="123">
        <v>0</v>
      </c>
      <c r="AY31" s="100" t="s">
        <v>619</v>
      </c>
      <c r="AZ31" s="112"/>
      <c r="BA31" s="89">
        <f>AT31+AU31</f>
        <v>2</v>
      </c>
      <c r="BB31" s="89"/>
    </row>
    <row r="32" spans="1:54" s="23" customFormat="1" ht="26.25" customHeight="1">
      <c r="A32" s="181" t="s">
        <v>257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3"/>
      <c r="Y32" s="124"/>
      <c r="Z32" s="124"/>
      <c r="AA32" s="124"/>
      <c r="AB32" s="124"/>
      <c r="AC32" s="124"/>
      <c r="AD32" s="124"/>
      <c r="AE32" s="124"/>
      <c r="AF32" s="124"/>
      <c r="AG32" s="124"/>
      <c r="AH32" s="125"/>
      <c r="AI32" s="125"/>
      <c r="AJ32" s="125"/>
      <c r="AK32" s="125"/>
      <c r="AL32" s="125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00"/>
      <c r="BA32" s="89">
        <f t="shared" si="0"/>
        <v>0</v>
      </c>
      <c r="BB32" s="89"/>
    </row>
    <row r="33" spans="1:54" s="23" customFormat="1" ht="67.5" customHeight="1">
      <c r="A33" s="71" t="s">
        <v>190</v>
      </c>
      <c r="B33" s="71">
        <v>1</v>
      </c>
      <c r="C33" s="72" t="s">
        <v>355</v>
      </c>
      <c r="D33" s="90" t="s">
        <v>257</v>
      </c>
      <c r="E33" s="77" t="s">
        <v>534</v>
      </c>
      <c r="F33" s="77" t="s">
        <v>230</v>
      </c>
      <c r="G33" s="92" t="s">
        <v>217</v>
      </c>
      <c r="H33" s="91" t="s">
        <v>221</v>
      </c>
      <c r="I33" s="93">
        <v>39029</v>
      </c>
      <c r="J33" s="94">
        <v>39083</v>
      </c>
      <c r="K33" s="77" t="s">
        <v>229</v>
      </c>
      <c r="L33" s="91" t="s">
        <v>225</v>
      </c>
      <c r="M33" s="77" t="s">
        <v>506</v>
      </c>
      <c r="N33" s="75" t="s">
        <v>150</v>
      </c>
      <c r="O33" s="91" t="s">
        <v>226</v>
      </c>
      <c r="P33" s="91" t="s">
        <v>574</v>
      </c>
      <c r="Q33" s="77" t="s">
        <v>241</v>
      </c>
      <c r="R33" s="95" t="s">
        <v>530</v>
      </c>
      <c r="S33" s="96" t="s">
        <v>639</v>
      </c>
      <c r="T33" s="84"/>
      <c r="U33" s="98" t="s">
        <v>43</v>
      </c>
      <c r="V33" s="99" t="str">
        <f>IF(ISBLANK(U33),"", IF(ISERROR(VLOOKUP(U33,Справочники!$A$32:$B$87,2,FALSE)),"Группы полномочий",VLOOKUP(U33,Справочники!$A$32:$B$87,2,FALSE)))</f>
        <v>10 - Социальная поддержка населения</v>
      </c>
      <c r="W33" s="75" t="s">
        <v>194</v>
      </c>
      <c r="X33" s="84"/>
      <c r="Y33" s="100">
        <v>0</v>
      </c>
      <c r="Z33" s="100">
        <v>0</v>
      </c>
      <c r="AA33" s="100">
        <v>0.8</v>
      </c>
      <c r="AB33" s="101">
        <v>3.9</v>
      </c>
      <c r="AC33" s="101">
        <v>1.5</v>
      </c>
      <c r="AD33" s="101">
        <v>3.1</v>
      </c>
      <c r="AE33" s="101">
        <v>3.2</v>
      </c>
      <c r="AF33" s="101">
        <v>2.5</v>
      </c>
      <c r="AG33" s="101">
        <v>4.3</v>
      </c>
      <c r="AH33" s="102"/>
      <c r="AI33" s="102"/>
      <c r="AJ33" s="102"/>
      <c r="AK33" s="102"/>
      <c r="AL33" s="102"/>
      <c r="AM33" s="103">
        <v>4</v>
      </c>
      <c r="AN33" s="103">
        <v>4</v>
      </c>
      <c r="AO33" s="103">
        <v>4</v>
      </c>
      <c r="AP33" s="103">
        <v>4</v>
      </c>
      <c r="AQ33" s="103">
        <v>4</v>
      </c>
      <c r="AR33" s="100">
        <v>17</v>
      </c>
      <c r="AS33" s="100">
        <v>18</v>
      </c>
      <c r="AT33" s="100">
        <v>31</v>
      </c>
      <c r="AU33" s="100">
        <v>23</v>
      </c>
      <c r="AV33" s="100">
        <v>24</v>
      </c>
      <c r="AW33" s="100">
        <v>30</v>
      </c>
      <c r="AX33" s="104">
        <v>30</v>
      </c>
      <c r="AY33" s="104" t="s">
        <v>619</v>
      </c>
      <c r="AZ33" s="106" t="s">
        <v>640</v>
      </c>
      <c r="BA33" s="89">
        <f t="shared" si="0"/>
        <v>126</v>
      </c>
      <c r="BB33" s="89"/>
    </row>
    <row r="34" spans="1:54" s="23" customFormat="1" ht="99.75" customHeight="1">
      <c r="A34" s="71" t="s">
        <v>190</v>
      </c>
      <c r="B34" s="71">
        <v>2</v>
      </c>
      <c r="C34" s="72" t="s">
        <v>362</v>
      </c>
      <c r="D34" s="90" t="s">
        <v>257</v>
      </c>
      <c r="E34" s="77" t="s">
        <v>583</v>
      </c>
      <c r="F34" s="77" t="s">
        <v>231</v>
      </c>
      <c r="G34" s="92" t="s">
        <v>218</v>
      </c>
      <c r="H34" s="91" t="s">
        <v>222</v>
      </c>
      <c r="I34" s="93">
        <v>41967</v>
      </c>
      <c r="J34" s="94">
        <v>42005</v>
      </c>
      <c r="K34" s="77" t="s">
        <v>229</v>
      </c>
      <c r="L34" s="91" t="s">
        <v>225</v>
      </c>
      <c r="M34" s="77" t="s">
        <v>507</v>
      </c>
      <c r="N34" s="75" t="s">
        <v>150</v>
      </c>
      <c r="O34" s="91" t="s">
        <v>226</v>
      </c>
      <c r="P34" s="91" t="s">
        <v>574</v>
      </c>
      <c r="Q34" s="77" t="s">
        <v>241</v>
      </c>
      <c r="R34" s="95" t="s">
        <v>530</v>
      </c>
      <c r="S34" s="96" t="s">
        <v>625</v>
      </c>
      <c r="T34" s="84"/>
      <c r="U34" s="98" t="s">
        <v>341</v>
      </c>
      <c r="V34" s="99" t="str">
        <f>IF(ISBLANK(U34),"", IF(ISERROR(VLOOKUP(U34,Справочники!$A$32:$B$87,2,FALSE)),"Группы полномочий",VLOOKUP(U34,Справочники!$A$32:$B$87,2,FALSE)))</f>
        <v>Группы полномочий</v>
      </c>
      <c r="W34" s="75" t="s">
        <v>194</v>
      </c>
      <c r="X34" s="84"/>
      <c r="Y34" s="100">
        <v>0</v>
      </c>
      <c r="Z34" s="100">
        <v>0</v>
      </c>
      <c r="AA34" s="100">
        <v>0</v>
      </c>
      <c r="AB34" s="101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102"/>
      <c r="AI34" s="102"/>
      <c r="AJ34" s="102"/>
      <c r="AK34" s="102"/>
      <c r="AL34" s="102"/>
      <c r="AM34" s="103">
        <v>0</v>
      </c>
      <c r="AN34" s="103">
        <v>0.5</v>
      </c>
      <c r="AO34" s="103">
        <v>0.5</v>
      </c>
      <c r="AP34" s="103">
        <v>0.5</v>
      </c>
      <c r="AQ34" s="103">
        <v>0.5</v>
      </c>
      <c r="AR34" s="100">
        <v>0</v>
      </c>
      <c r="AS34" s="100">
        <v>0</v>
      </c>
      <c r="AT34" s="100">
        <v>0</v>
      </c>
      <c r="AU34" s="100">
        <v>0</v>
      </c>
      <c r="AV34" s="100">
        <v>0</v>
      </c>
      <c r="AW34" s="100">
        <v>0</v>
      </c>
      <c r="AX34" s="104">
        <v>0</v>
      </c>
      <c r="AY34" s="104" t="s">
        <v>620</v>
      </c>
      <c r="AZ34" s="170" t="s">
        <v>638</v>
      </c>
      <c r="BA34" s="89">
        <f t="shared" si="0"/>
        <v>0</v>
      </c>
      <c r="BB34" s="89"/>
    </row>
    <row r="35" spans="1:54" s="23" customFormat="1" ht="96.75" customHeight="1">
      <c r="A35" s="71" t="s">
        <v>190</v>
      </c>
      <c r="B35" s="71">
        <v>3</v>
      </c>
      <c r="C35" s="72" t="s">
        <v>363</v>
      </c>
      <c r="D35" s="90" t="s">
        <v>257</v>
      </c>
      <c r="E35" s="77" t="s">
        <v>501</v>
      </c>
      <c r="F35" s="77" t="s">
        <v>232</v>
      </c>
      <c r="G35" s="92" t="s">
        <v>219</v>
      </c>
      <c r="H35" s="91" t="s">
        <v>223</v>
      </c>
      <c r="I35" s="93">
        <v>39029</v>
      </c>
      <c r="J35" s="94">
        <v>39083</v>
      </c>
      <c r="K35" s="77" t="s">
        <v>229</v>
      </c>
      <c r="L35" s="91" t="s">
        <v>225</v>
      </c>
      <c r="M35" s="77" t="s">
        <v>508</v>
      </c>
      <c r="N35" s="75" t="s">
        <v>150</v>
      </c>
      <c r="O35" s="74" t="s">
        <v>630</v>
      </c>
      <c r="P35" s="91" t="s">
        <v>574</v>
      </c>
      <c r="Q35" s="77" t="s">
        <v>241</v>
      </c>
      <c r="R35" s="95" t="s">
        <v>530</v>
      </c>
      <c r="S35" s="96" t="s">
        <v>276</v>
      </c>
      <c r="T35" s="84"/>
      <c r="U35" s="98" t="s">
        <v>47</v>
      </c>
      <c r="V35" s="99" t="str">
        <f>IF(ISBLANK(U35),"", IF(ISERROR(VLOOKUP(U35,Справочники!$A$32:$B$87,2,FALSE)),"Группы полномочий",VLOOKUP(U35,Справочники!$A$32:$B$87,2,FALSE)))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35" s="75" t="s">
        <v>194</v>
      </c>
      <c r="X35" s="84"/>
      <c r="Y35" s="100">
        <v>0</v>
      </c>
      <c r="Z35" s="100">
        <v>0</v>
      </c>
      <c r="AA35" s="100">
        <v>0</v>
      </c>
      <c r="AB35" s="101">
        <v>0.6</v>
      </c>
      <c r="AC35" s="101">
        <v>0.5</v>
      </c>
      <c r="AD35" s="101">
        <v>0.3</v>
      </c>
      <c r="AE35" s="101">
        <v>0.4</v>
      </c>
      <c r="AF35" s="101">
        <v>0.4</v>
      </c>
      <c r="AG35" s="101">
        <v>0.4</v>
      </c>
      <c r="AH35" s="102"/>
      <c r="AI35" s="102"/>
      <c r="AJ35" s="102"/>
      <c r="AK35" s="102"/>
      <c r="AL35" s="102"/>
      <c r="AM35" s="103">
        <v>0.4</v>
      </c>
      <c r="AN35" s="103">
        <v>0.4</v>
      </c>
      <c r="AO35" s="103">
        <v>0.4</v>
      </c>
      <c r="AP35" s="103">
        <v>0.4</v>
      </c>
      <c r="AQ35" s="103">
        <v>0.4</v>
      </c>
      <c r="AR35" s="100">
        <v>4</v>
      </c>
      <c r="AS35" s="100">
        <v>4</v>
      </c>
      <c r="AT35" s="100">
        <v>4</v>
      </c>
      <c r="AU35" s="100">
        <v>4</v>
      </c>
      <c r="AV35" s="100">
        <v>4</v>
      </c>
      <c r="AW35" s="100">
        <v>4</v>
      </c>
      <c r="AX35" s="104">
        <v>4</v>
      </c>
      <c r="AY35" s="104" t="s">
        <v>619</v>
      </c>
      <c r="AZ35" s="106" t="s">
        <v>631</v>
      </c>
      <c r="BA35" s="89">
        <f t="shared" si="0"/>
        <v>20</v>
      </c>
      <c r="BB35" s="89"/>
    </row>
    <row r="36" spans="1:54" s="23" customFormat="1" ht="62.25" customHeight="1">
      <c r="A36" s="71" t="s">
        <v>190</v>
      </c>
      <c r="B36" s="71">
        <v>4</v>
      </c>
      <c r="C36" s="72" t="s">
        <v>364</v>
      </c>
      <c r="D36" s="90" t="s">
        <v>257</v>
      </c>
      <c r="E36" s="77" t="s">
        <v>501</v>
      </c>
      <c r="F36" s="77" t="s">
        <v>233</v>
      </c>
      <c r="G36" s="77" t="s">
        <v>255</v>
      </c>
      <c r="H36" s="172" t="s">
        <v>224</v>
      </c>
      <c r="I36" s="93">
        <v>43797</v>
      </c>
      <c r="J36" s="94">
        <v>43831</v>
      </c>
      <c r="K36" s="77" t="s">
        <v>229</v>
      </c>
      <c r="L36" s="91" t="s">
        <v>225</v>
      </c>
      <c r="M36" s="77" t="s">
        <v>509</v>
      </c>
      <c r="N36" s="75" t="s">
        <v>150</v>
      </c>
      <c r="O36" s="91" t="s">
        <v>226</v>
      </c>
      <c r="P36" s="91" t="s">
        <v>574</v>
      </c>
      <c r="Q36" s="77" t="s">
        <v>241</v>
      </c>
      <c r="R36" s="95" t="s">
        <v>530</v>
      </c>
      <c r="S36" s="96" t="s">
        <v>251</v>
      </c>
      <c r="T36" s="84"/>
      <c r="U36" s="98" t="s">
        <v>55</v>
      </c>
      <c r="V36" s="99" t="str">
        <f>IF(ISBLANK(U36),"", IF(ISERROR(VLOOKUP(U36,Справочники!$A$32:$B$87,2,FALSE)),"Группы полномочий",VLOOKUP(U36,Справочники!$A$32:$B$87,2,FALSE)))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36" s="75" t="s">
        <v>194</v>
      </c>
      <c r="X36" s="84"/>
      <c r="Y36" s="100">
        <v>0</v>
      </c>
      <c r="Z36" s="100">
        <v>0</v>
      </c>
      <c r="AA36" s="100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2"/>
      <c r="AI36" s="102"/>
      <c r="AJ36" s="102"/>
      <c r="AK36" s="102"/>
      <c r="AL36" s="102"/>
      <c r="AM36" s="103">
        <v>0</v>
      </c>
      <c r="AN36" s="103">
        <v>1</v>
      </c>
      <c r="AO36" s="103">
        <v>1</v>
      </c>
      <c r="AP36" s="103">
        <v>1</v>
      </c>
      <c r="AQ36" s="103">
        <v>1</v>
      </c>
      <c r="AR36" s="100">
        <v>0</v>
      </c>
      <c r="AS36" s="100">
        <v>0</v>
      </c>
      <c r="AT36" s="100">
        <v>0</v>
      </c>
      <c r="AU36" s="100">
        <v>0</v>
      </c>
      <c r="AV36" s="100">
        <v>0</v>
      </c>
      <c r="AW36" s="100">
        <v>0</v>
      </c>
      <c r="AX36" s="104">
        <v>1</v>
      </c>
      <c r="AY36" s="104" t="s">
        <v>621</v>
      </c>
      <c r="AZ36" s="106" t="s">
        <v>648</v>
      </c>
      <c r="BA36" s="89">
        <f t="shared" si="0"/>
        <v>0</v>
      </c>
      <c r="BB36" s="89"/>
    </row>
    <row r="37" spans="1:54" s="23" customFormat="1" ht="72" customHeight="1">
      <c r="A37" s="71" t="s">
        <v>190</v>
      </c>
      <c r="B37" s="71">
        <v>5</v>
      </c>
      <c r="C37" s="72" t="s">
        <v>365</v>
      </c>
      <c r="D37" s="90" t="s">
        <v>257</v>
      </c>
      <c r="E37" s="77" t="s">
        <v>501</v>
      </c>
      <c r="F37" s="77" t="s">
        <v>246</v>
      </c>
      <c r="G37" s="77" t="s">
        <v>256</v>
      </c>
      <c r="H37" s="172" t="s">
        <v>244</v>
      </c>
      <c r="I37" s="93" t="s">
        <v>647</v>
      </c>
      <c r="J37" s="94">
        <v>43831</v>
      </c>
      <c r="K37" s="77" t="s">
        <v>229</v>
      </c>
      <c r="L37" s="91" t="s">
        <v>225</v>
      </c>
      <c r="M37" s="77" t="s">
        <v>511</v>
      </c>
      <c r="N37" s="75" t="s">
        <v>150</v>
      </c>
      <c r="O37" s="77" t="s">
        <v>248</v>
      </c>
      <c r="P37" s="91" t="s">
        <v>574</v>
      </c>
      <c r="Q37" s="77" t="s">
        <v>241</v>
      </c>
      <c r="R37" s="95" t="s">
        <v>530</v>
      </c>
      <c r="S37" s="117" t="s">
        <v>274</v>
      </c>
      <c r="T37" s="84"/>
      <c r="U37" s="98" t="s">
        <v>57</v>
      </c>
      <c r="V37" s="99" t="str">
        <f>IF(ISBLANK(U37),"", IF(ISERROR(VLOOKUP(U37,Справочники!$A$32:$B$87,2,FALSE)),"Группы полномочий",VLOOKUP(U37,Справочники!$A$32:$B$87,2,FALSE)))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37" s="75" t="s">
        <v>194</v>
      </c>
      <c r="X37" s="84"/>
      <c r="Y37" s="100">
        <v>0</v>
      </c>
      <c r="Z37" s="100">
        <v>0</v>
      </c>
      <c r="AA37" s="100">
        <v>0</v>
      </c>
      <c r="AB37" s="101">
        <v>0</v>
      </c>
      <c r="AC37" s="101">
        <v>0</v>
      </c>
      <c r="AD37" s="101">
        <v>0</v>
      </c>
      <c r="AE37" s="101">
        <v>0</v>
      </c>
      <c r="AF37" s="101">
        <v>0</v>
      </c>
      <c r="AG37" s="101">
        <v>0</v>
      </c>
      <c r="AH37" s="102"/>
      <c r="AI37" s="102"/>
      <c r="AJ37" s="102"/>
      <c r="AK37" s="102"/>
      <c r="AL37" s="102"/>
      <c r="AM37" s="103">
        <v>0</v>
      </c>
      <c r="AN37" s="103">
        <v>1</v>
      </c>
      <c r="AO37" s="103">
        <v>1</v>
      </c>
      <c r="AP37" s="103">
        <v>1</v>
      </c>
      <c r="AQ37" s="103">
        <v>1</v>
      </c>
      <c r="AR37" s="100">
        <v>0</v>
      </c>
      <c r="AS37" s="100">
        <v>0</v>
      </c>
      <c r="AT37" s="100">
        <v>0</v>
      </c>
      <c r="AU37" s="100">
        <v>0</v>
      </c>
      <c r="AV37" s="100">
        <v>0</v>
      </c>
      <c r="AW37" s="100">
        <v>0</v>
      </c>
      <c r="AX37" s="104"/>
      <c r="AY37" s="104" t="s">
        <v>621</v>
      </c>
      <c r="AZ37" s="106" t="s">
        <v>648</v>
      </c>
      <c r="BA37" s="89">
        <f t="shared" si="0"/>
        <v>0</v>
      </c>
      <c r="BB37" s="89"/>
    </row>
    <row r="38" spans="1:54" s="23" customFormat="1" ht="87.75" customHeight="1">
      <c r="A38" s="71" t="s">
        <v>190</v>
      </c>
      <c r="B38" s="71">
        <v>6</v>
      </c>
      <c r="C38" s="72" t="s">
        <v>356</v>
      </c>
      <c r="D38" s="90" t="s">
        <v>257</v>
      </c>
      <c r="E38" s="77" t="s">
        <v>652</v>
      </c>
      <c r="F38" s="77" t="s">
        <v>234</v>
      </c>
      <c r="G38" s="114" t="s">
        <v>255</v>
      </c>
      <c r="H38" s="118" t="s">
        <v>250</v>
      </c>
      <c r="I38" s="93">
        <v>41831</v>
      </c>
      <c r="J38" s="94">
        <v>42005</v>
      </c>
      <c r="K38" s="77" t="s">
        <v>229</v>
      </c>
      <c r="L38" s="91" t="s">
        <v>225</v>
      </c>
      <c r="M38" s="77" t="s">
        <v>509</v>
      </c>
      <c r="N38" s="75" t="s">
        <v>150</v>
      </c>
      <c r="O38" s="91" t="s">
        <v>226</v>
      </c>
      <c r="P38" s="91" t="s">
        <v>227</v>
      </c>
      <c r="Q38" s="77" t="s">
        <v>241</v>
      </c>
      <c r="R38" s="95" t="s">
        <v>530</v>
      </c>
      <c r="S38" s="96" t="s">
        <v>251</v>
      </c>
      <c r="T38" s="84"/>
      <c r="U38" s="98" t="s">
        <v>55</v>
      </c>
      <c r="V38" s="99" t="str">
        <f>IF(ISBLANK(U38),"", IF(ISERROR(VLOOKUP(U38,Справочники!$A$32:$B$87,2,FALSE)),"Группы полномочий",VLOOKUP(U38,Справочники!$A$32:$B$87,2,FALSE)))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38" s="75" t="s">
        <v>194</v>
      </c>
      <c r="X38" s="84"/>
      <c r="Y38" s="100">
        <v>0</v>
      </c>
      <c r="Z38" s="100">
        <v>0</v>
      </c>
      <c r="AA38" s="100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  <c r="AH38" s="102"/>
      <c r="AI38" s="102"/>
      <c r="AJ38" s="102"/>
      <c r="AK38" s="102"/>
      <c r="AL38" s="102"/>
      <c r="AM38" s="103">
        <v>0</v>
      </c>
      <c r="AN38" s="103">
        <v>1</v>
      </c>
      <c r="AO38" s="103">
        <v>1</v>
      </c>
      <c r="AP38" s="103">
        <v>1</v>
      </c>
      <c r="AQ38" s="103">
        <v>1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4">
        <v>1</v>
      </c>
      <c r="AY38" s="104" t="s">
        <v>620</v>
      </c>
      <c r="AZ38" s="106" t="s">
        <v>641</v>
      </c>
      <c r="BA38" s="89">
        <f t="shared" si="0"/>
        <v>0</v>
      </c>
      <c r="BB38" s="89"/>
    </row>
    <row r="39" spans="1:54" s="23" customFormat="1" ht="84" customHeight="1">
      <c r="A39" s="71" t="s">
        <v>190</v>
      </c>
      <c r="B39" s="71">
        <v>7</v>
      </c>
      <c r="C39" s="72" t="s">
        <v>357</v>
      </c>
      <c r="D39" s="90" t="s">
        <v>257</v>
      </c>
      <c r="E39" s="77" t="s">
        <v>652</v>
      </c>
      <c r="F39" s="77" t="s">
        <v>235</v>
      </c>
      <c r="G39" s="114" t="s">
        <v>319</v>
      </c>
      <c r="H39" s="118" t="s">
        <v>244</v>
      </c>
      <c r="I39" s="93">
        <v>43797</v>
      </c>
      <c r="J39" s="94">
        <v>43831</v>
      </c>
      <c r="K39" s="77" t="s">
        <v>229</v>
      </c>
      <c r="L39" s="91" t="s">
        <v>225</v>
      </c>
      <c r="M39" s="77" t="s">
        <v>511</v>
      </c>
      <c r="N39" s="75" t="s">
        <v>150</v>
      </c>
      <c r="O39" s="77" t="s">
        <v>248</v>
      </c>
      <c r="P39" s="91" t="s">
        <v>227</v>
      </c>
      <c r="Q39" s="77" t="s">
        <v>241</v>
      </c>
      <c r="R39" s="95" t="s">
        <v>530</v>
      </c>
      <c r="S39" s="117" t="s">
        <v>274</v>
      </c>
      <c r="T39" s="84"/>
      <c r="U39" s="98" t="s">
        <v>57</v>
      </c>
      <c r="V39" s="99" t="str">
        <f>IF(ISBLANK(U39),"", IF(ISERROR(VLOOKUP(U39,Справочники!$A$32:$B$87,2,FALSE)),"Группы полномочий",VLOOKUP(U39,Справочники!$A$32:$B$87,2,FALSE)))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39" s="75" t="s">
        <v>194</v>
      </c>
      <c r="X39" s="84"/>
      <c r="Y39" s="100">
        <v>0</v>
      </c>
      <c r="Z39" s="100">
        <v>0</v>
      </c>
      <c r="AA39" s="100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0</v>
      </c>
      <c r="AG39" s="101">
        <v>0</v>
      </c>
      <c r="AH39" s="102"/>
      <c r="AI39" s="102"/>
      <c r="AJ39" s="102"/>
      <c r="AK39" s="102"/>
      <c r="AL39" s="102"/>
      <c r="AM39" s="103">
        <v>0</v>
      </c>
      <c r="AN39" s="103">
        <v>1</v>
      </c>
      <c r="AO39" s="103">
        <v>1</v>
      </c>
      <c r="AP39" s="103">
        <v>1</v>
      </c>
      <c r="AQ39" s="103">
        <v>1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4">
        <v>0</v>
      </c>
      <c r="AY39" s="104" t="s">
        <v>621</v>
      </c>
      <c r="AZ39" s="106" t="s">
        <v>648</v>
      </c>
      <c r="BA39" s="89">
        <f t="shared" si="0"/>
        <v>0</v>
      </c>
      <c r="BB39" s="89"/>
    </row>
    <row r="40" spans="1:54" s="23" customFormat="1" ht="42.75" customHeight="1">
      <c r="A40" s="71" t="s">
        <v>190</v>
      </c>
      <c r="B40" s="71">
        <v>8</v>
      </c>
      <c r="C40" s="72" t="s">
        <v>358</v>
      </c>
      <c r="D40" s="90" t="s">
        <v>257</v>
      </c>
      <c r="E40" s="77" t="s">
        <v>652</v>
      </c>
      <c r="F40" s="77" t="s">
        <v>236</v>
      </c>
      <c r="G40" s="114" t="s">
        <v>320</v>
      </c>
      <c r="H40" s="118" t="s">
        <v>253</v>
      </c>
      <c r="I40" s="93">
        <v>43797</v>
      </c>
      <c r="J40" s="94">
        <v>43831</v>
      </c>
      <c r="K40" s="77" t="s">
        <v>229</v>
      </c>
      <c r="L40" s="91" t="s">
        <v>225</v>
      </c>
      <c r="M40" s="77" t="s">
        <v>512</v>
      </c>
      <c r="N40" s="75" t="s">
        <v>150</v>
      </c>
      <c r="O40" s="77" t="s">
        <v>254</v>
      </c>
      <c r="P40" s="91" t="s">
        <v>227</v>
      </c>
      <c r="Q40" s="77" t="s">
        <v>241</v>
      </c>
      <c r="R40" s="95" t="s">
        <v>530</v>
      </c>
      <c r="S40" s="96" t="s">
        <v>275</v>
      </c>
      <c r="T40" s="84"/>
      <c r="U40" s="98" t="s">
        <v>16</v>
      </c>
      <c r="V40" s="108" t="s">
        <v>106</v>
      </c>
      <c r="W40" s="75" t="s">
        <v>194</v>
      </c>
      <c r="X40" s="84"/>
      <c r="Y40" s="100">
        <v>0</v>
      </c>
      <c r="Z40" s="100">
        <v>0</v>
      </c>
      <c r="AA40" s="100">
        <v>0</v>
      </c>
      <c r="AB40" s="101">
        <v>0</v>
      </c>
      <c r="AC40" s="101">
        <v>0</v>
      </c>
      <c r="AD40" s="101">
        <v>0</v>
      </c>
      <c r="AE40" s="101">
        <v>0</v>
      </c>
      <c r="AF40" s="101">
        <v>0</v>
      </c>
      <c r="AG40" s="101">
        <v>0</v>
      </c>
      <c r="AH40" s="102"/>
      <c r="AI40" s="102"/>
      <c r="AJ40" s="102"/>
      <c r="AK40" s="102"/>
      <c r="AL40" s="102"/>
      <c r="AM40" s="103">
        <v>0</v>
      </c>
      <c r="AN40" s="103">
        <v>1</v>
      </c>
      <c r="AO40" s="103">
        <v>1</v>
      </c>
      <c r="AP40" s="103">
        <v>1</v>
      </c>
      <c r="AQ40" s="103">
        <v>1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4">
        <v>0</v>
      </c>
      <c r="AY40" s="104" t="s">
        <v>621</v>
      </c>
      <c r="AZ40" s="106" t="s">
        <v>648</v>
      </c>
      <c r="BA40" s="89">
        <f t="shared" si="0"/>
        <v>0</v>
      </c>
      <c r="BB40" s="89"/>
    </row>
    <row r="41" spans="1:54" s="23" customFormat="1" ht="47.25" customHeight="1">
      <c r="A41" s="71" t="s">
        <v>190</v>
      </c>
      <c r="B41" s="71">
        <v>9</v>
      </c>
      <c r="C41" s="72" t="s">
        <v>376</v>
      </c>
      <c r="D41" s="90" t="s">
        <v>257</v>
      </c>
      <c r="E41" s="77" t="s">
        <v>652</v>
      </c>
      <c r="F41" s="77" t="s">
        <v>238</v>
      </c>
      <c r="G41" s="77" t="s">
        <v>239</v>
      </c>
      <c r="H41" s="77" t="s">
        <v>240</v>
      </c>
      <c r="I41" s="93">
        <v>43797</v>
      </c>
      <c r="J41" s="119">
        <v>43831</v>
      </c>
      <c r="K41" s="77" t="s">
        <v>229</v>
      </c>
      <c r="L41" s="107">
        <v>44197</v>
      </c>
      <c r="M41" s="77" t="s">
        <v>510</v>
      </c>
      <c r="N41" s="75" t="s">
        <v>69</v>
      </c>
      <c r="O41" s="77" t="s">
        <v>242</v>
      </c>
      <c r="P41" s="91" t="s">
        <v>227</v>
      </c>
      <c r="Q41" s="77" t="s">
        <v>241</v>
      </c>
      <c r="R41" s="95" t="s">
        <v>530</v>
      </c>
      <c r="S41" s="96" t="s">
        <v>625</v>
      </c>
      <c r="T41" s="84"/>
      <c r="U41" s="98" t="s">
        <v>13</v>
      </c>
      <c r="V41" s="108" t="s">
        <v>103</v>
      </c>
      <c r="W41" s="77" t="s">
        <v>243</v>
      </c>
      <c r="X41" s="84"/>
      <c r="Y41" s="100"/>
      <c r="Z41" s="100"/>
      <c r="AA41" s="100">
        <v>9.8840000000000003</v>
      </c>
      <c r="AB41" s="101">
        <v>16.57</v>
      </c>
      <c r="AC41" s="101">
        <v>27.925000000000001</v>
      </c>
      <c r="AD41" s="101">
        <v>29.556999999999999</v>
      </c>
      <c r="AE41" s="101">
        <v>12.923</v>
      </c>
      <c r="AF41" s="101">
        <v>22.677</v>
      </c>
      <c r="AG41" s="101">
        <v>22.677</v>
      </c>
      <c r="AH41" s="102"/>
      <c r="AI41" s="102"/>
      <c r="AJ41" s="102"/>
      <c r="AK41" s="102"/>
      <c r="AL41" s="102"/>
      <c r="AM41" s="103">
        <v>22.7</v>
      </c>
      <c r="AN41" s="103" t="s">
        <v>621</v>
      </c>
      <c r="AO41" s="103" t="s">
        <v>621</v>
      </c>
      <c r="AP41" s="103" t="s">
        <v>621</v>
      </c>
      <c r="AQ41" s="103" t="s">
        <v>621</v>
      </c>
      <c r="AR41" s="100">
        <v>1</v>
      </c>
      <c r="AS41" s="100">
        <v>1</v>
      </c>
      <c r="AT41" s="100">
        <v>1</v>
      </c>
      <c r="AU41" s="100">
        <v>1</v>
      </c>
      <c r="AV41" s="100">
        <v>1</v>
      </c>
      <c r="AW41" s="100">
        <v>1</v>
      </c>
      <c r="AX41" s="104">
        <v>1</v>
      </c>
      <c r="AY41" s="104" t="s">
        <v>619</v>
      </c>
      <c r="AZ41" s="112"/>
      <c r="BA41" s="89">
        <f t="shared" si="0"/>
        <v>5</v>
      </c>
      <c r="BB41" s="89"/>
    </row>
    <row r="42" spans="1:54" s="23" customFormat="1" ht="26.25" customHeight="1">
      <c r="A42" s="181" t="s">
        <v>258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3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  <c r="AI42" s="125"/>
      <c r="AJ42" s="125"/>
      <c r="AK42" s="125"/>
      <c r="AL42" s="125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00"/>
      <c r="BA42" s="89">
        <f t="shared" si="0"/>
        <v>0</v>
      </c>
      <c r="BB42" s="89"/>
    </row>
    <row r="43" spans="1:54" s="23" customFormat="1" ht="79.5" customHeight="1">
      <c r="A43" s="71" t="s">
        <v>190</v>
      </c>
      <c r="B43" s="71">
        <v>1</v>
      </c>
      <c r="C43" s="72" t="s">
        <v>366</v>
      </c>
      <c r="D43" s="90" t="s">
        <v>258</v>
      </c>
      <c r="E43" s="126" t="s">
        <v>535</v>
      </c>
      <c r="F43" s="77" t="s">
        <v>230</v>
      </c>
      <c r="G43" s="92" t="s">
        <v>217</v>
      </c>
      <c r="H43" s="91" t="s">
        <v>221</v>
      </c>
      <c r="I43" s="93">
        <v>39021</v>
      </c>
      <c r="J43" s="107">
        <v>39083</v>
      </c>
      <c r="K43" s="77" t="s">
        <v>229</v>
      </c>
      <c r="L43" s="91" t="s">
        <v>225</v>
      </c>
      <c r="M43" s="77" t="s">
        <v>506</v>
      </c>
      <c r="N43" s="75" t="s">
        <v>150</v>
      </c>
      <c r="O43" s="91" t="s">
        <v>226</v>
      </c>
      <c r="P43" s="91" t="s">
        <v>574</v>
      </c>
      <c r="Q43" s="77" t="s">
        <v>241</v>
      </c>
      <c r="R43" s="95" t="s">
        <v>530</v>
      </c>
      <c r="S43" s="96" t="s">
        <v>639</v>
      </c>
      <c r="T43" s="84"/>
      <c r="U43" s="98" t="s">
        <v>43</v>
      </c>
      <c r="V43" s="99" t="str">
        <f>IF(ISBLANK(U43),"", IF(ISERROR(VLOOKUP(U43,Справочники!$A$32:$B$87,2,FALSE)),"Группы полномочий",VLOOKUP(U43,Справочники!$A$32:$B$87,2,FALSE)))</f>
        <v>10 - Социальная поддержка населения</v>
      </c>
      <c r="W43" s="75" t="s">
        <v>194</v>
      </c>
      <c r="X43" s="84"/>
      <c r="Y43" s="100">
        <v>0</v>
      </c>
      <c r="Z43" s="100">
        <v>1.7</v>
      </c>
      <c r="AA43" s="100">
        <v>6.1</v>
      </c>
      <c r="AB43" s="127">
        <v>36</v>
      </c>
      <c r="AC43" s="127">
        <v>29.7</v>
      </c>
      <c r="AD43" s="127">
        <v>47.8</v>
      </c>
      <c r="AE43" s="127">
        <v>55</v>
      </c>
      <c r="AF43" s="127">
        <v>53.7</v>
      </c>
      <c r="AG43" s="127">
        <v>45.4</v>
      </c>
      <c r="AH43" s="128"/>
      <c r="AI43" s="128"/>
      <c r="AJ43" s="128"/>
      <c r="AK43" s="128"/>
      <c r="AL43" s="128"/>
      <c r="AM43" s="129">
        <v>45</v>
      </c>
      <c r="AN43" s="129">
        <v>45</v>
      </c>
      <c r="AO43" s="129">
        <v>45</v>
      </c>
      <c r="AP43" s="129">
        <v>45</v>
      </c>
      <c r="AQ43" s="129">
        <v>45</v>
      </c>
      <c r="AR43" s="100">
        <v>82</v>
      </c>
      <c r="AS43" s="100">
        <v>174</v>
      </c>
      <c r="AT43" s="100">
        <v>199</v>
      </c>
      <c r="AU43" s="100">
        <v>222</v>
      </c>
      <c r="AV43" s="100">
        <v>206</v>
      </c>
      <c r="AW43" s="100">
        <v>191</v>
      </c>
      <c r="AX43" s="104">
        <v>200</v>
      </c>
      <c r="AY43" s="104" t="s">
        <v>619</v>
      </c>
      <c r="AZ43" s="106" t="s">
        <v>640</v>
      </c>
      <c r="BA43" s="89">
        <f t="shared" si="0"/>
        <v>992</v>
      </c>
      <c r="BB43" s="89"/>
    </row>
    <row r="44" spans="1:54" s="23" customFormat="1" ht="102.75" customHeight="1">
      <c r="A44" s="71" t="s">
        <v>190</v>
      </c>
      <c r="B44" s="71">
        <v>2</v>
      </c>
      <c r="C44" s="72" t="s">
        <v>367</v>
      </c>
      <c r="D44" s="90" t="s">
        <v>258</v>
      </c>
      <c r="E44" s="126" t="s">
        <v>535</v>
      </c>
      <c r="F44" s="77" t="s">
        <v>231</v>
      </c>
      <c r="G44" s="92" t="s">
        <v>218</v>
      </c>
      <c r="H44" s="91" t="s">
        <v>222</v>
      </c>
      <c r="I44" s="93">
        <v>41967</v>
      </c>
      <c r="J44" s="130">
        <v>42005</v>
      </c>
      <c r="K44" s="77" t="s">
        <v>229</v>
      </c>
      <c r="L44" s="91" t="s">
        <v>225</v>
      </c>
      <c r="M44" s="77" t="s">
        <v>507</v>
      </c>
      <c r="N44" s="75" t="s">
        <v>150</v>
      </c>
      <c r="O44" s="91" t="s">
        <v>226</v>
      </c>
      <c r="P44" s="91" t="s">
        <v>574</v>
      </c>
      <c r="Q44" s="77" t="s">
        <v>241</v>
      </c>
      <c r="R44" s="95" t="s">
        <v>530</v>
      </c>
      <c r="S44" s="96" t="s">
        <v>625</v>
      </c>
      <c r="T44" s="84"/>
      <c r="U44" s="98" t="s">
        <v>341</v>
      </c>
      <c r="V44" s="99" t="str">
        <f>IF(ISBLANK(U44),"", IF(ISERROR(VLOOKUP(U44,Справочники!$A$32:$B$87,2,FALSE)),"Группы полномочий",VLOOKUP(U44,Справочники!$A$32:$B$87,2,FALSE)))</f>
        <v>Группы полномочий</v>
      </c>
      <c r="W44" s="75" t="s">
        <v>194</v>
      </c>
      <c r="X44" s="84"/>
      <c r="Y44" s="100">
        <v>0</v>
      </c>
      <c r="Z44" s="100">
        <v>0</v>
      </c>
      <c r="AA44" s="100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8"/>
      <c r="AI44" s="128"/>
      <c r="AJ44" s="128"/>
      <c r="AK44" s="128"/>
      <c r="AL44" s="128"/>
      <c r="AM44" s="129">
        <v>0</v>
      </c>
      <c r="AN44" s="129">
        <v>0.5</v>
      </c>
      <c r="AO44" s="129">
        <v>0.5</v>
      </c>
      <c r="AP44" s="129">
        <v>0.5</v>
      </c>
      <c r="AQ44" s="129">
        <v>0.05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4">
        <v>0</v>
      </c>
      <c r="AY44" s="104" t="s">
        <v>620</v>
      </c>
      <c r="AZ44" s="170" t="s">
        <v>638</v>
      </c>
      <c r="BA44" s="89">
        <f t="shared" si="0"/>
        <v>0</v>
      </c>
      <c r="BB44" s="89"/>
    </row>
    <row r="45" spans="1:54" s="23" customFormat="1" ht="114.75" customHeight="1">
      <c r="A45" s="71" t="s">
        <v>190</v>
      </c>
      <c r="B45" s="71">
        <v>3</v>
      </c>
      <c r="C45" s="72" t="s">
        <v>368</v>
      </c>
      <c r="D45" s="90" t="s">
        <v>258</v>
      </c>
      <c r="E45" s="126" t="s">
        <v>535</v>
      </c>
      <c r="F45" s="77" t="s">
        <v>232</v>
      </c>
      <c r="G45" s="92" t="s">
        <v>219</v>
      </c>
      <c r="H45" s="91" t="s">
        <v>223</v>
      </c>
      <c r="I45" s="93">
        <v>39021</v>
      </c>
      <c r="J45" s="107">
        <v>39083</v>
      </c>
      <c r="K45" s="77" t="s">
        <v>229</v>
      </c>
      <c r="L45" s="91" t="s">
        <v>225</v>
      </c>
      <c r="M45" s="77" t="s">
        <v>508</v>
      </c>
      <c r="N45" s="75" t="s">
        <v>150</v>
      </c>
      <c r="O45" s="74" t="s">
        <v>630</v>
      </c>
      <c r="P45" s="91" t="s">
        <v>574</v>
      </c>
      <c r="Q45" s="77" t="s">
        <v>241</v>
      </c>
      <c r="R45" s="95" t="s">
        <v>530</v>
      </c>
      <c r="S45" s="96" t="s">
        <v>276</v>
      </c>
      <c r="T45" s="84"/>
      <c r="U45" s="98" t="s">
        <v>47</v>
      </c>
      <c r="V45" s="99" t="str">
        <f>IF(ISBLANK(U45),"", IF(ISERROR(VLOOKUP(U45,Справочники!$A$32:$B$87,2,FALSE)),"Группы полномочий",VLOOKUP(U45,Справочники!$A$32:$B$87,2,FALSE)))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45" s="75" t="s">
        <v>194</v>
      </c>
      <c r="X45" s="84"/>
      <c r="Y45" s="100">
        <v>0</v>
      </c>
      <c r="Z45" s="100">
        <v>0</v>
      </c>
      <c r="AA45" s="100">
        <v>0</v>
      </c>
      <c r="AB45" s="127">
        <v>1.2</v>
      </c>
      <c r="AC45" s="127">
        <v>0.5</v>
      </c>
      <c r="AD45" s="127">
        <v>0.6</v>
      </c>
      <c r="AE45" s="127">
        <v>0.6</v>
      </c>
      <c r="AF45" s="127">
        <v>0.7</v>
      </c>
      <c r="AG45" s="127">
        <v>0.6</v>
      </c>
      <c r="AH45" s="128"/>
      <c r="AI45" s="128"/>
      <c r="AJ45" s="128"/>
      <c r="AK45" s="128"/>
      <c r="AL45" s="128"/>
      <c r="AM45" s="129">
        <v>1</v>
      </c>
      <c r="AN45" s="129">
        <v>1</v>
      </c>
      <c r="AO45" s="129">
        <v>1</v>
      </c>
      <c r="AP45" s="129">
        <v>1</v>
      </c>
      <c r="AQ45" s="129">
        <v>1</v>
      </c>
      <c r="AR45" s="100">
        <v>5</v>
      </c>
      <c r="AS45" s="100">
        <v>6</v>
      </c>
      <c r="AT45" s="100">
        <v>6</v>
      </c>
      <c r="AU45" s="100">
        <v>5</v>
      </c>
      <c r="AV45" s="100">
        <v>5</v>
      </c>
      <c r="AW45" s="100">
        <v>4</v>
      </c>
      <c r="AX45" s="104">
        <v>5</v>
      </c>
      <c r="AY45" s="104" t="s">
        <v>619</v>
      </c>
      <c r="AZ45" s="106" t="s">
        <v>631</v>
      </c>
      <c r="BA45" s="89">
        <f t="shared" si="0"/>
        <v>26</v>
      </c>
      <c r="BB45" s="89"/>
    </row>
    <row r="46" spans="1:54" s="23" customFormat="1" ht="63" customHeight="1">
      <c r="A46" s="71" t="s">
        <v>190</v>
      </c>
      <c r="B46" s="71">
        <v>4</v>
      </c>
      <c r="C46" s="72" t="s">
        <v>369</v>
      </c>
      <c r="D46" s="90" t="s">
        <v>258</v>
      </c>
      <c r="E46" s="126" t="s">
        <v>535</v>
      </c>
      <c r="F46" s="77" t="s">
        <v>233</v>
      </c>
      <c r="G46" s="77" t="s">
        <v>321</v>
      </c>
      <c r="H46" s="91" t="s">
        <v>224</v>
      </c>
      <c r="I46" s="93">
        <v>43787</v>
      </c>
      <c r="J46" s="107">
        <v>43831</v>
      </c>
      <c r="K46" s="77" t="s">
        <v>229</v>
      </c>
      <c r="L46" s="91" t="s">
        <v>225</v>
      </c>
      <c r="M46" s="77" t="s">
        <v>509</v>
      </c>
      <c r="N46" s="75" t="s">
        <v>150</v>
      </c>
      <c r="O46" s="91" t="s">
        <v>226</v>
      </c>
      <c r="P46" s="91" t="s">
        <v>574</v>
      </c>
      <c r="Q46" s="77" t="s">
        <v>241</v>
      </c>
      <c r="R46" s="95" t="s">
        <v>530</v>
      </c>
      <c r="S46" s="96" t="s">
        <v>251</v>
      </c>
      <c r="T46" s="84"/>
      <c r="U46" s="98" t="s">
        <v>55</v>
      </c>
      <c r="V46" s="99" t="str">
        <f>IF(ISBLANK(U46),"", IF(ISERROR(VLOOKUP(U46,Справочники!$A$32:$B$87,2,FALSE)),"Группы полномочий",VLOOKUP(U46,Справочники!$A$32:$B$87,2,FALSE)))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46" s="75" t="s">
        <v>194</v>
      </c>
      <c r="X46" s="84"/>
      <c r="Y46" s="100">
        <v>0</v>
      </c>
      <c r="Z46" s="100">
        <v>0</v>
      </c>
      <c r="AA46" s="100">
        <v>0</v>
      </c>
      <c r="AB46" s="127">
        <v>0</v>
      </c>
      <c r="AC46" s="127">
        <v>0</v>
      </c>
      <c r="AD46" s="127">
        <v>0</v>
      </c>
      <c r="AE46" s="127">
        <v>0</v>
      </c>
      <c r="AF46" s="127">
        <v>0</v>
      </c>
      <c r="AG46" s="127">
        <v>0</v>
      </c>
      <c r="AH46" s="128"/>
      <c r="AI46" s="128"/>
      <c r="AJ46" s="128"/>
      <c r="AK46" s="128"/>
      <c r="AL46" s="128"/>
      <c r="AM46" s="129">
        <v>0</v>
      </c>
      <c r="AN46" s="129">
        <v>1</v>
      </c>
      <c r="AO46" s="129">
        <v>1</v>
      </c>
      <c r="AP46" s="129">
        <v>1</v>
      </c>
      <c r="AQ46" s="129">
        <v>1</v>
      </c>
      <c r="AR46" s="100">
        <v>0</v>
      </c>
      <c r="AS46" s="100">
        <v>0</v>
      </c>
      <c r="AT46" s="100">
        <v>0</v>
      </c>
      <c r="AU46" s="100">
        <v>0</v>
      </c>
      <c r="AV46" s="100">
        <v>0</v>
      </c>
      <c r="AW46" s="100">
        <v>0</v>
      </c>
      <c r="AX46" s="104"/>
      <c r="AY46" s="104" t="s">
        <v>621</v>
      </c>
      <c r="AZ46" s="106" t="s">
        <v>648</v>
      </c>
      <c r="BA46" s="89">
        <f t="shared" si="0"/>
        <v>0</v>
      </c>
      <c r="BB46" s="89"/>
    </row>
    <row r="47" spans="1:54" s="23" customFormat="1" ht="63" customHeight="1">
      <c r="A47" s="71" t="s">
        <v>190</v>
      </c>
      <c r="B47" s="71">
        <v>5</v>
      </c>
      <c r="C47" s="72" t="s">
        <v>370</v>
      </c>
      <c r="D47" s="90" t="s">
        <v>258</v>
      </c>
      <c r="E47" s="126" t="s">
        <v>535</v>
      </c>
      <c r="F47" s="77" t="s">
        <v>246</v>
      </c>
      <c r="G47" s="77" t="s">
        <v>322</v>
      </c>
      <c r="H47" s="91" t="s">
        <v>244</v>
      </c>
      <c r="I47" s="93">
        <v>43787</v>
      </c>
      <c r="J47" s="107">
        <v>43831</v>
      </c>
      <c r="K47" s="77" t="s">
        <v>229</v>
      </c>
      <c r="L47" s="91" t="s">
        <v>225</v>
      </c>
      <c r="M47" s="77" t="s">
        <v>511</v>
      </c>
      <c r="N47" s="75" t="s">
        <v>150</v>
      </c>
      <c r="O47" s="77" t="s">
        <v>248</v>
      </c>
      <c r="P47" s="91" t="s">
        <v>574</v>
      </c>
      <c r="Q47" s="77" t="s">
        <v>241</v>
      </c>
      <c r="R47" s="95" t="s">
        <v>530</v>
      </c>
      <c r="S47" s="117" t="s">
        <v>274</v>
      </c>
      <c r="T47" s="84"/>
      <c r="U47" s="98" t="s">
        <v>57</v>
      </c>
      <c r="V47" s="99" t="str">
        <f>IF(ISBLANK(U47),"", IF(ISERROR(VLOOKUP(U47,Справочники!$A$32:$B$87,2,FALSE)),"Группы полномочий",VLOOKUP(U47,Справочники!$A$32:$B$87,2,FALSE)))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47" s="75" t="s">
        <v>194</v>
      </c>
      <c r="X47" s="84"/>
      <c r="Y47" s="100">
        <v>0</v>
      </c>
      <c r="Z47" s="100">
        <v>0</v>
      </c>
      <c r="AA47" s="100">
        <v>0</v>
      </c>
      <c r="AB47" s="127">
        <v>0</v>
      </c>
      <c r="AC47" s="127">
        <v>0</v>
      </c>
      <c r="AD47" s="127">
        <v>0</v>
      </c>
      <c r="AE47" s="127">
        <v>0</v>
      </c>
      <c r="AF47" s="127">
        <v>0</v>
      </c>
      <c r="AG47" s="127">
        <v>0</v>
      </c>
      <c r="AH47" s="128"/>
      <c r="AI47" s="128"/>
      <c r="AJ47" s="128"/>
      <c r="AK47" s="128"/>
      <c r="AL47" s="128"/>
      <c r="AM47" s="129">
        <v>0</v>
      </c>
      <c r="AN47" s="129">
        <v>1</v>
      </c>
      <c r="AO47" s="129">
        <v>1</v>
      </c>
      <c r="AP47" s="129">
        <v>1</v>
      </c>
      <c r="AQ47" s="129">
        <v>1</v>
      </c>
      <c r="AR47" s="100">
        <v>0</v>
      </c>
      <c r="AS47" s="100">
        <v>0</v>
      </c>
      <c r="AT47" s="100">
        <v>0</v>
      </c>
      <c r="AU47" s="100">
        <v>0</v>
      </c>
      <c r="AV47" s="100">
        <v>0</v>
      </c>
      <c r="AW47" s="100">
        <v>0</v>
      </c>
      <c r="AX47" s="104"/>
      <c r="AY47" s="104" t="s">
        <v>621</v>
      </c>
      <c r="AZ47" s="106" t="s">
        <v>648</v>
      </c>
      <c r="BA47" s="89">
        <f t="shared" si="0"/>
        <v>0</v>
      </c>
      <c r="BB47" s="89"/>
    </row>
    <row r="48" spans="1:54" s="23" customFormat="1" ht="152.25" customHeight="1">
      <c r="A48" s="71" t="s">
        <v>190</v>
      </c>
      <c r="B48" s="71">
        <v>6</v>
      </c>
      <c r="C48" s="72" t="s">
        <v>371</v>
      </c>
      <c r="D48" s="90" t="s">
        <v>258</v>
      </c>
      <c r="E48" s="126" t="s">
        <v>536</v>
      </c>
      <c r="F48" s="77" t="s">
        <v>234</v>
      </c>
      <c r="G48" s="114" t="s">
        <v>321</v>
      </c>
      <c r="H48" s="118" t="s">
        <v>250</v>
      </c>
      <c r="I48" s="93">
        <v>41026</v>
      </c>
      <c r="J48" s="107">
        <v>41056</v>
      </c>
      <c r="K48" s="77" t="s">
        <v>229</v>
      </c>
      <c r="L48" s="91" t="s">
        <v>225</v>
      </c>
      <c r="M48" s="77" t="s">
        <v>509</v>
      </c>
      <c r="N48" s="75" t="s">
        <v>150</v>
      </c>
      <c r="O48" s="91" t="s">
        <v>226</v>
      </c>
      <c r="P48" s="91" t="s">
        <v>227</v>
      </c>
      <c r="Q48" s="77" t="s">
        <v>241</v>
      </c>
      <c r="R48" s="95" t="s">
        <v>530</v>
      </c>
      <c r="S48" s="96" t="s">
        <v>251</v>
      </c>
      <c r="T48" s="84"/>
      <c r="U48" s="98" t="s">
        <v>55</v>
      </c>
      <c r="V48" s="99" t="str">
        <f>IF(ISBLANK(U48),"", IF(ISERROR(VLOOKUP(U48,Справочники!$A$32:$B$87,2,FALSE)),"Группы полномочий",VLOOKUP(U48,Справочники!$A$32:$B$87,2,FALSE)))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48" s="75" t="s">
        <v>194</v>
      </c>
      <c r="X48" s="84"/>
      <c r="Y48" s="100">
        <v>0</v>
      </c>
      <c r="Z48" s="100">
        <v>0</v>
      </c>
      <c r="AA48" s="100">
        <v>0</v>
      </c>
      <c r="AB48" s="127">
        <v>7.0000000000000007E-2</v>
      </c>
      <c r="AC48" s="127">
        <v>93</v>
      </c>
      <c r="AD48" s="127">
        <v>73.900000000000006</v>
      </c>
      <c r="AE48" s="127">
        <v>73.900000000000006</v>
      </c>
      <c r="AF48" s="127">
        <v>73.900000000000006</v>
      </c>
      <c r="AG48" s="127">
        <v>73.900000000000006</v>
      </c>
      <c r="AH48" s="128"/>
      <c r="AI48" s="128"/>
      <c r="AJ48" s="128"/>
      <c r="AK48" s="128"/>
      <c r="AL48" s="128"/>
      <c r="AM48" s="129">
        <v>74</v>
      </c>
      <c r="AN48" s="129">
        <v>74</v>
      </c>
      <c r="AO48" s="129">
        <v>74</v>
      </c>
      <c r="AP48" s="129">
        <v>74</v>
      </c>
      <c r="AQ48" s="129">
        <v>74</v>
      </c>
      <c r="AR48" s="100">
        <v>1</v>
      </c>
      <c r="AS48" s="100">
        <v>2</v>
      </c>
      <c r="AT48" s="100">
        <v>3</v>
      </c>
      <c r="AU48" s="100">
        <v>2</v>
      </c>
      <c r="AV48" s="100">
        <v>2</v>
      </c>
      <c r="AW48" s="100">
        <v>2</v>
      </c>
      <c r="AX48" s="104">
        <v>2</v>
      </c>
      <c r="AY48" s="104" t="s">
        <v>619</v>
      </c>
      <c r="AZ48" s="106" t="s">
        <v>644</v>
      </c>
      <c r="BA48" s="89">
        <f t="shared" si="0"/>
        <v>11</v>
      </c>
      <c r="BB48" s="89"/>
    </row>
    <row r="49" spans="1:54" s="23" customFormat="1" ht="51" customHeight="1">
      <c r="A49" s="71" t="s">
        <v>190</v>
      </c>
      <c r="B49" s="71">
        <v>7</v>
      </c>
      <c r="C49" s="72" t="s">
        <v>372</v>
      </c>
      <c r="D49" s="90" t="s">
        <v>258</v>
      </c>
      <c r="E49" s="126" t="s">
        <v>536</v>
      </c>
      <c r="F49" s="77" t="s">
        <v>235</v>
      </c>
      <c r="G49" s="114" t="s">
        <v>323</v>
      </c>
      <c r="H49" s="118" t="s">
        <v>244</v>
      </c>
      <c r="I49" s="93">
        <v>43787</v>
      </c>
      <c r="J49" s="107">
        <v>43831</v>
      </c>
      <c r="K49" s="77" t="s">
        <v>229</v>
      </c>
      <c r="L49" s="91" t="s">
        <v>225</v>
      </c>
      <c r="M49" s="77" t="s">
        <v>511</v>
      </c>
      <c r="N49" s="75" t="s">
        <v>150</v>
      </c>
      <c r="O49" s="77" t="s">
        <v>248</v>
      </c>
      <c r="P49" s="91" t="s">
        <v>227</v>
      </c>
      <c r="Q49" s="77" t="s">
        <v>241</v>
      </c>
      <c r="R49" s="95" t="s">
        <v>530</v>
      </c>
      <c r="S49" s="117" t="s">
        <v>274</v>
      </c>
      <c r="T49" s="84"/>
      <c r="U49" s="98" t="s">
        <v>57</v>
      </c>
      <c r="V49" s="99" t="str">
        <f>IF(ISBLANK(U49),"", IF(ISERROR(VLOOKUP(U49,Справочники!$A$32:$B$87,2,FALSE)),"Группы полномочий",VLOOKUP(U49,Справочники!$A$32:$B$87,2,FALSE)))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49" s="75" t="s">
        <v>194</v>
      </c>
      <c r="X49" s="84"/>
      <c r="Y49" s="100">
        <v>0</v>
      </c>
      <c r="Z49" s="100">
        <v>0</v>
      </c>
      <c r="AA49" s="100">
        <v>0</v>
      </c>
      <c r="AB49" s="127">
        <v>0</v>
      </c>
      <c r="AC49" s="127">
        <v>0</v>
      </c>
      <c r="AD49" s="127">
        <v>0</v>
      </c>
      <c r="AE49" s="127">
        <v>0</v>
      </c>
      <c r="AF49" s="127">
        <v>0</v>
      </c>
      <c r="AG49" s="127">
        <v>0</v>
      </c>
      <c r="AH49" s="128"/>
      <c r="AI49" s="128"/>
      <c r="AJ49" s="128"/>
      <c r="AK49" s="128"/>
      <c r="AL49" s="128"/>
      <c r="AM49" s="129">
        <v>0</v>
      </c>
      <c r="AN49" s="129">
        <v>1</v>
      </c>
      <c r="AO49" s="129">
        <v>1</v>
      </c>
      <c r="AP49" s="129">
        <v>1</v>
      </c>
      <c r="AQ49" s="129">
        <v>1</v>
      </c>
      <c r="AR49" s="100">
        <v>0</v>
      </c>
      <c r="AS49" s="100">
        <v>0</v>
      </c>
      <c r="AT49" s="100">
        <v>0</v>
      </c>
      <c r="AU49" s="100">
        <v>0</v>
      </c>
      <c r="AV49" s="100">
        <v>0</v>
      </c>
      <c r="AW49" s="100">
        <v>0</v>
      </c>
      <c r="AX49" s="104"/>
      <c r="AY49" s="104" t="s">
        <v>621</v>
      </c>
      <c r="AZ49" s="106" t="s">
        <v>648</v>
      </c>
      <c r="BA49" s="89">
        <f t="shared" si="0"/>
        <v>0</v>
      </c>
      <c r="BB49" s="89"/>
    </row>
    <row r="50" spans="1:54" s="23" customFormat="1" ht="92.25" customHeight="1">
      <c r="A50" s="71" t="s">
        <v>190</v>
      </c>
      <c r="B50" s="71">
        <v>8</v>
      </c>
      <c r="C50" s="72" t="s">
        <v>373</v>
      </c>
      <c r="D50" s="90" t="s">
        <v>258</v>
      </c>
      <c r="E50" s="126" t="s">
        <v>649</v>
      </c>
      <c r="F50" s="77" t="s">
        <v>236</v>
      </c>
      <c r="G50" s="114" t="s">
        <v>324</v>
      </c>
      <c r="H50" s="118" t="s">
        <v>253</v>
      </c>
      <c r="I50" s="93">
        <v>41967</v>
      </c>
      <c r="J50" s="107">
        <v>42005</v>
      </c>
      <c r="K50" s="77" t="s">
        <v>229</v>
      </c>
      <c r="L50" s="91" t="s">
        <v>225</v>
      </c>
      <c r="M50" s="77" t="s">
        <v>512</v>
      </c>
      <c r="N50" s="75" t="s">
        <v>150</v>
      </c>
      <c r="O50" s="77" t="s">
        <v>254</v>
      </c>
      <c r="P50" s="91" t="s">
        <v>227</v>
      </c>
      <c r="Q50" s="77" t="s">
        <v>241</v>
      </c>
      <c r="R50" s="95" t="s">
        <v>530</v>
      </c>
      <c r="S50" s="96" t="s">
        <v>275</v>
      </c>
      <c r="T50" s="84"/>
      <c r="U50" s="98" t="s">
        <v>16</v>
      </c>
      <c r="V50" s="108" t="s">
        <v>106</v>
      </c>
      <c r="W50" s="75" t="s">
        <v>194</v>
      </c>
      <c r="X50" s="84"/>
      <c r="Y50" s="100">
        <v>0</v>
      </c>
      <c r="Z50" s="100">
        <v>0</v>
      </c>
      <c r="AA50" s="100">
        <v>0</v>
      </c>
      <c r="AB50" s="127">
        <v>0</v>
      </c>
      <c r="AC50" s="127">
        <v>1.9</v>
      </c>
      <c r="AD50" s="127">
        <v>4.8</v>
      </c>
      <c r="AE50" s="127">
        <v>4.2</v>
      </c>
      <c r="AF50" s="127">
        <v>4.7</v>
      </c>
      <c r="AG50" s="127">
        <v>0</v>
      </c>
      <c r="AH50" s="128"/>
      <c r="AI50" s="128"/>
      <c r="AJ50" s="128"/>
      <c r="AK50" s="128"/>
      <c r="AL50" s="128"/>
      <c r="AM50" s="129">
        <v>2.5</v>
      </c>
      <c r="AN50" s="129">
        <v>1</v>
      </c>
      <c r="AO50" s="129">
        <v>1</v>
      </c>
      <c r="AP50" s="129">
        <v>1</v>
      </c>
      <c r="AQ50" s="129">
        <v>1</v>
      </c>
      <c r="AR50" s="100">
        <v>0</v>
      </c>
      <c r="AS50" s="100">
        <v>8</v>
      </c>
      <c r="AT50" s="100">
        <v>11</v>
      </c>
      <c r="AU50" s="100">
        <v>11</v>
      </c>
      <c r="AV50" s="100">
        <v>12</v>
      </c>
      <c r="AW50" s="100">
        <v>0</v>
      </c>
      <c r="AX50" s="104">
        <v>5</v>
      </c>
      <c r="AY50" s="104" t="s">
        <v>619</v>
      </c>
      <c r="AZ50" s="171" t="s">
        <v>643</v>
      </c>
      <c r="BA50" s="89">
        <f t="shared" si="0"/>
        <v>42</v>
      </c>
      <c r="BB50" s="89"/>
    </row>
    <row r="51" spans="1:54" s="23" customFormat="1" ht="36" customHeight="1">
      <c r="A51" s="71" t="s">
        <v>190</v>
      </c>
      <c r="B51" s="71">
        <v>9</v>
      </c>
      <c r="C51" s="72" t="s">
        <v>377</v>
      </c>
      <c r="D51" s="90" t="s">
        <v>258</v>
      </c>
      <c r="E51" s="126" t="s">
        <v>536</v>
      </c>
      <c r="F51" s="77" t="s">
        <v>238</v>
      </c>
      <c r="G51" s="77" t="s">
        <v>239</v>
      </c>
      <c r="H51" s="77" t="s">
        <v>240</v>
      </c>
      <c r="I51" s="93">
        <v>41600</v>
      </c>
      <c r="J51" s="107">
        <v>41640</v>
      </c>
      <c r="K51" s="77" t="s">
        <v>229</v>
      </c>
      <c r="L51" s="107">
        <v>44197</v>
      </c>
      <c r="M51" s="77" t="s">
        <v>510</v>
      </c>
      <c r="N51" s="75" t="s">
        <v>69</v>
      </c>
      <c r="O51" s="77" t="s">
        <v>242</v>
      </c>
      <c r="P51" s="91" t="s">
        <v>227</v>
      </c>
      <c r="Q51" s="77" t="s">
        <v>241</v>
      </c>
      <c r="R51" s="95" t="s">
        <v>530</v>
      </c>
      <c r="S51" s="96" t="s">
        <v>625</v>
      </c>
      <c r="T51" s="84"/>
      <c r="U51" s="98" t="s">
        <v>13</v>
      </c>
      <c r="V51" s="108" t="s">
        <v>103</v>
      </c>
      <c r="W51" s="77" t="s">
        <v>243</v>
      </c>
      <c r="X51" s="84"/>
      <c r="Y51" s="100"/>
      <c r="Z51" s="100"/>
      <c r="AA51" s="100"/>
      <c r="AB51" s="127">
        <v>600.61099999999999</v>
      </c>
      <c r="AC51" s="127">
        <v>644.87800000000004</v>
      </c>
      <c r="AD51" s="127">
        <v>642.46500000000003</v>
      </c>
      <c r="AE51" s="127">
        <v>809.62800000000004</v>
      </c>
      <c r="AF51" s="127">
        <v>913</v>
      </c>
      <c r="AG51" s="127">
        <v>0</v>
      </c>
      <c r="AH51" s="128"/>
      <c r="AI51" s="128"/>
      <c r="AJ51" s="128"/>
      <c r="AK51" s="128"/>
      <c r="AL51" s="128"/>
      <c r="AM51" s="129">
        <v>0</v>
      </c>
      <c r="AN51" s="129" t="s">
        <v>621</v>
      </c>
      <c r="AO51" s="129" t="s">
        <v>621</v>
      </c>
      <c r="AP51" s="129" t="s">
        <v>621</v>
      </c>
      <c r="AQ51" s="129" t="s">
        <v>621</v>
      </c>
      <c r="AR51" s="100">
        <v>1</v>
      </c>
      <c r="AS51" s="100">
        <v>1</v>
      </c>
      <c r="AT51" s="100">
        <v>1</v>
      </c>
      <c r="AU51" s="100">
        <v>1</v>
      </c>
      <c r="AV51" s="100">
        <v>1</v>
      </c>
      <c r="AW51" s="100">
        <v>0</v>
      </c>
      <c r="AX51" s="104">
        <v>0</v>
      </c>
      <c r="AY51" s="104" t="s">
        <v>619</v>
      </c>
      <c r="AZ51" s="112"/>
      <c r="BA51" s="89">
        <f t="shared" si="0"/>
        <v>4</v>
      </c>
      <c r="BB51" s="89"/>
    </row>
    <row r="52" spans="1:54" s="23" customFormat="1" ht="26.25" customHeight="1">
      <c r="A52" s="181" t="s">
        <v>259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3"/>
      <c r="Y52" s="124"/>
      <c r="Z52" s="124"/>
      <c r="AA52" s="124"/>
      <c r="AB52" s="131"/>
      <c r="AC52" s="131"/>
      <c r="AD52" s="131"/>
      <c r="AE52" s="131"/>
      <c r="AF52" s="131"/>
      <c r="AG52" s="131"/>
      <c r="AH52" s="132"/>
      <c r="AI52" s="132"/>
      <c r="AJ52" s="132"/>
      <c r="AK52" s="132"/>
      <c r="AL52" s="132"/>
      <c r="AM52" s="131"/>
      <c r="AN52" s="131"/>
      <c r="AO52" s="131"/>
      <c r="AP52" s="131"/>
      <c r="AQ52" s="131"/>
      <c r="AR52" s="124"/>
      <c r="AS52" s="124"/>
      <c r="AT52" s="124"/>
      <c r="AU52" s="124"/>
      <c r="AV52" s="124"/>
      <c r="AW52" s="124"/>
      <c r="AX52" s="124"/>
      <c r="AY52" s="124"/>
      <c r="AZ52" s="100"/>
      <c r="BA52" s="89">
        <f t="shared" si="0"/>
        <v>0</v>
      </c>
      <c r="BB52" s="89"/>
    </row>
    <row r="53" spans="1:54" s="23" customFormat="1" ht="64.5" customHeight="1">
      <c r="A53" s="71" t="s">
        <v>190</v>
      </c>
      <c r="B53" s="71">
        <v>1</v>
      </c>
      <c r="C53" s="72" t="s">
        <v>378</v>
      </c>
      <c r="D53" s="90" t="s">
        <v>259</v>
      </c>
      <c r="E53" s="77" t="s">
        <v>537</v>
      </c>
      <c r="F53" s="77" t="s">
        <v>230</v>
      </c>
      <c r="G53" s="92" t="s">
        <v>217</v>
      </c>
      <c r="H53" s="91" t="s">
        <v>221</v>
      </c>
      <c r="I53" s="93">
        <v>39030</v>
      </c>
      <c r="J53" s="93">
        <v>39083</v>
      </c>
      <c r="K53" s="77" t="s">
        <v>229</v>
      </c>
      <c r="L53" s="91" t="s">
        <v>225</v>
      </c>
      <c r="M53" s="77" t="s">
        <v>506</v>
      </c>
      <c r="N53" s="75" t="s">
        <v>150</v>
      </c>
      <c r="O53" s="91" t="s">
        <v>226</v>
      </c>
      <c r="P53" s="91" t="s">
        <v>574</v>
      </c>
      <c r="Q53" s="77" t="s">
        <v>241</v>
      </c>
      <c r="R53" s="95" t="s">
        <v>530</v>
      </c>
      <c r="S53" s="96" t="s">
        <v>639</v>
      </c>
      <c r="T53" s="84"/>
      <c r="U53" s="98" t="s">
        <v>43</v>
      </c>
      <c r="V53" s="99" t="str">
        <f>IF(ISBLANK(U53),"", IF(ISERROR(VLOOKUP(U53,Справочники!$A$32:$B$87,2,FALSE)),"Группы полномочий",VLOOKUP(U53,Справочники!$A$32:$B$87,2,FALSE)))</f>
        <v>10 - Социальная поддержка населения</v>
      </c>
      <c r="W53" s="75" t="s">
        <v>194</v>
      </c>
      <c r="X53" s="84"/>
      <c r="Y53" s="100">
        <v>0</v>
      </c>
      <c r="Z53" s="100">
        <v>0.2</v>
      </c>
      <c r="AA53" s="100">
        <v>0.2</v>
      </c>
      <c r="AB53" s="127">
        <v>3</v>
      </c>
      <c r="AC53" s="127">
        <v>3.1</v>
      </c>
      <c r="AD53" s="127">
        <v>6.6</v>
      </c>
      <c r="AE53" s="127">
        <v>7.3</v>
      </c>
      <c r="AF53" s="127">
        <v>9</v>
      </c>
      <c r="AG53" s="127">
        <v>9.6999999999999993</v>
      </c>
      <c r="AH53" s="128"/>
      <c r="AI53" s="128"/>
      <c r="AJ53" s="128"/>
      <c r="AK53" s="128"/>
      <c r="AL53" s="128"/>
      <c r="AM53" s="129">
        <v>10</v>
      </c>
      <c r="AN53" s="129">
        <v>10</v>
      </c>
      <c r="AO53" s="129">
        <v>10</v>
      </c>
      <c r="AP53" s="129">
        <v>10</v>
      </c>
      <c r="AQ53" s="129">
        <v>10</v>
      </c>
      <c r="AR53" s="100">
        <v>33</v>
      </c>
      <c r="AS53" s="100">
        <v>55</v>
      </c>
      <c r="AT53" s="100">
        <v>59</v>
      </c>
      <c r="AU53" s="100">
        <v>60</v>
      </c>
      <c r="AV53" s="100">
        <v>70</v>
      </c>
      <c r="AW53" s="100">
        <v>67</v>
      </c>
      <c r="AX53" s="104">
        <v>69</v>
      </c>
      <c r="AY53" s="104" t="s">
        <v>619</v>
      </c>
      <c r="AZ53" s="106" t="s">
        <v>640</v>
      </c>
      <c r="BA53" s="89">
        <f t="shared" si="0"/>
        <v>311</v>
      </c>
      <c r="BB53" s="89"/>
    </row>
    <row r="54" spans="1:54" s="23" customFormat="1" ht="107.25" customHeight="1">
      <c r="A54" s="71" t="s">
        <v>190</v>
      </c>
      <c r="B54" s="71">
        <v>2</v>
      </c>
      <c r="C54" s="72" t="s">
        <v>379</v>
      </c>
      <c r="D54" s="90" t="s">
        <v>259</v>
      </c>
      <c r="E54" s="77" t="s">
        <v>537</v>
      </c>
      <c r="F54" s="77" t="s">
        <v>231</v>
      </c>
      <c r="G54" s="92" t="s">
        <v>218</v>
      </c>
      <c r="H54" s="91" t="s">
        <v>222</v>
      </c>
      <c r="I54" s="93">
        <v>41969</v>
      </c>
      <c r="J54" s="93">
        <v>42005</v>
      </c>
      <c r="K54" s="77" t="s">
        <v>229</v>
      </c>
      <c r="L54" s="91" t="s">
        <v>225</v>
      </c>
      <c r="M54" s="77" t="s">
        <v>507</v>
      </c>
      <c r="N54" s="75" t="s">
        <v>150</v>
      </c>
      <c r="O54" s="91" t="s">
        <v>226</v>
      </c>
      <c r="P54" s="91" t="s">
        <v>574</v>
      </c>
      <c r="Q54" s="77" t="s">
        <v>241</v>
      </c>
      <c r="R54" s="95" t="s">
        <v>530</v>
      </c>
      <c r="S54" s="96" t="s">
        <v>625</v>
      </c>
      <c r="T54" s="84"/>
      <c r="U54" s="98" t="s">
        <v>341</v>
      </c>
      <c r="V54" s="99" t="str">
        <f>IF(ISBLANK(U54),"", IF(ISERROR(VLOOKUP(U54,Справочники!$A$32:$B$87,2,FALSE)),"Группы полномочий",VLOOKUP(U54,Справочники!$A$32:$B$87,2,FALSE)))</f>
        <v>Группы полномочий</v>
      </c>
      <c r="W54" s="75" t="s">
        <v>194</v>
      </c>
      <c r="X54" s="84"/>
      <c r="Y54" s="100">
        <v>0</v>
      </c>
      <c r="Z54" s="100">
        <v>0</v>
      </c>
      <c r="AA54" s="100">
        <v>0</v>
      </c>
      <c r="AB54" s="127">
        <v>0</v>
      </c>
      <c r="AC54" s="127">
        <v>0</v>
      </c>
      <c r="AD54" s="127">
        <v>0</v>
      </c>
      <c r="AE54" s="127">
        <v>0</v>
      </c>
      <c r="AF54" s="127">
        <v>0</v>
      </c>
      <c r="AG54" s="127">
        <v>0</v>
      </c>
      <c r="AH54" s="128"/>
      <c r="AI54" s="128"/>
      <c r="AJ54" s="128"/>
      <c r="AK54" s="128"/>
      <c r="AL54" s="128"/>
      <c r="AM54" s="129">
        <v>0</v>
      </c>
      <c r="AN54" s="129">
        <v>0</v>
      </c>
      <c r="AO54" s="129">
        <v>0</v>
      </c>
      <c r="AP54" s="129">
        <v>0</v>
      </c>
      <c r="AQ54" s="129">
        <v>0</v>
      </c>
      <c r="AR54" s="100">
        <v>0</v>
      </c>
      <c r="AS54" s="100">
        <v>0</v>
      </c>
      <c r="AT54" s="100">
        <v>0</v>
      </c>
      <c r="AU54" s="100">
        <v>0</v>
      </c>
      <c r="AV54" s="100">
        <v>0</v>
      </c>
      <c r="AW54" s="100">
        <v>0</v>
      </c>
      <c r="AX54" s="104">
        <v>0</v>
      </c>
      <c r="AY54" s="104" t="s">
        <v>628</v>
      </c>
      <c r="AZ54" s="170" t="s">
        <v>638</v>
      </c>
      <c r="BA54" s="89">
        <f t="shared" si="0"/>
        <v>0</v>
      </c>
      <c r="BB54" s="89"/>
    </row>
    <row r="55" spans="1:54" s="23" customFormat="1" ht="113.25" customHeight="1">
      <c r="A55" s="71" t="s">
        <v>190</v>
      </c>
      <c r="B55" s="71">
        <v>3</v>
      </c>
      <c r="C55" s="72" t="s">
        <v>380</v>
      </c>
      <c r="D55" s="90" t="s">
        <v>259</v>
      </c>
      <c r="E55" s="77" t="s">
        <v>537</v>
      </c>
      <c r="F55" s="77" t="s">
        <v>232</v>
      </c>
      <c r="G55" s="92" t="s">
        <v>219</v>
      </c>
      <c r="H55" s="91" t="s">
        <v>223</v>
      </c>
      <c r="I55" s="93">
        <v>39030</v>
      </c>
      <c r="J55" s="93">
        <v>39083</v>
      </c>
      <c r="K55" s="77" t="s">
        <v>229</v>
      </c>
      <c r="L55" s="91" t="s">
        <v>225</v>
      </c>
      <c r="M55" s="77" t="s">
        <v>508</v>
      </c>
      <c r="N55" s="75" t="s">
        <v>150</v>
      </c>
      <c r="O55" s="74" t="s">
        <v>630</v>
      </c>
      <c r="P55" s="91" t="s">
        <v>574</v>
      </c>
      <c r="Q55" s="77" t="s">
        <v>241</v>
      </c>
      <c r="R55" s="95" t="s">
        <v>530</v>
      </c>
      <c r="S55" s="96" t="s">
        <v>276</v>
      </c>
      <c r="T55" s="84"/>
      <c r="U55" s="98" t="s">
        <v>47</v>
      </c>
      <c r="V55" s="99" t="str">
        <f>IF(ISBLANK(U55),"", IF(ISERROR(VLOOKUP(U55,Справочники!$A$32:$B$87,2,FALSE)),"Группы полномочий",VLOOKUP(U55,Справочники!$A$32:$B$87,2,FALSE)))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55" s="75" t="s">
        <v>194</v>
      </c>
      <c r="X55" s="84"/>
      <c r="Y55" s="100">
        <v>0</v>
      </c>
      <c r="Z55" s="100">
        <v>0</v>
      </c>
      <c r="AA55" s="100">
        <v>0</v>
      </c>
      <c r="AB55" s="127">
        <v>0.2</v>
      </c>
      <c r="AC55" s="127">
        <v>7.0000000000000007E-2</v>
      </c>
      <c r="AD55" s="127">
        <v>0.1</v>
      </c>
      <c r="AE55" s="127">
        <v>0.2</v>
      </c>
      <c r="AF55" s="127">
        <v>0.2</v>
      </c>
      <c r="AG55" s="127">
        <v>0.3</v>
      </c>
      <c r="AH55" s="128"/>
      <c r="AI55" s="128"/>
      <c r="AJ55" s="128"/>
      <c r="AK55" s="128"/>
      <c r="AL55" s="128"/>
      <c r="AM55" s="129">
        <v>0</v>
      </c>
      <c r="AN55" s="129">
        <v>0</v>
      </c>
      <c r="AO55" s="129">
        <v>0</v>
      </c>
      <c r="AP55" s="129">
        <v>0</v>
      </c>
      <c r="AQ55" s="129">
        <v>0</v>
      </c>
      <c r="AR55" s="100">
        <v>2</v>
      </c>
      <c r="AS55" s="100">
        <v>2</v>
      </c>
      <c r="AT55" s="100">
        <v>2</v>
      </c>
      <c r="AU55" s="100">
        <v>2</v>
      </c>
      <c r="AV55" s="100">
        <v>2</v>
      </c>
      <c r="AW55" s="100">
        <v>2</v>
      </c>
      <c r="AX55" s="104">
        <v>2</v>
      </c>
      <c r="AY55" s="104" t="s">
        <v>619</v>
      </c>
      <c r="AZ55" s="106" t="s">
        <v>631</v>
      </c>
      <c r="BA55" s="89">
        <f t="shared" si="0"/>
        <v>10</v>
      </c>
      <c r="BB55" s="89"/>
    </row>
    <row r="56" spans="1:54" s="23" customFormat="1" ht="49.5" customHeight="1">
      <c r="A56" s="71" t="s">
        <v>190</v>
      </c>
      <c r="B56" s="71">
        <v>4</v>
      </c>
      <c r="C56" s="72" t="s">
        <v>381</v>
      </c>
      <c r="D56" s="90" t="s">
        <v>259</v>
      </c>
      <c r="E56" s="77" t="s">
        <v>537</v>
      </c>
      <c r="F56" s="77" t="s">
        <v>233</v>
      </c>
      <c r="G56" s="77" t="s">
        <v>325</v>
      </c>
      <c r="H56" s="91" t="s">
        <v>224</v>
      </c>
      <c r="I56" s="93">
        <v>43797</v>
      </c>
      <c r="J56" s="93">
        <v>43831</v>
      </c>
      <c r="K56" s="77" t="s">
        <v>229</v>
      </c>
      <c r="L56" s="91" t="s">
        <v>225</v>
      </c>
      <c r="M56" s="77" t="s">
        <v>509</v>
      </c>
      <c r="N56" s="75" t="s">
        <v>150</v>
      </c>
      <c r="O56" s="91" t="s">
        <v>226</v>
      </c>
      <c r="P56" s="91" t="s">
        <v>574</v>
      </c>
      <c r="Q56" s="77" t="s">
        <v>241</v>
      </c>
      <c r="R56" s="95" t="s">
        <v>530</v>
      </c>
      <c r="S56" s="96" t="s">
        <v>251</v>
      </c>
      <c r="T56" s="84"/>
      <c r="U56" s="98" t="s">
        <v>55</v>
      </c>
      <c r="V56" s="99" t="str">
        <f>IF(ISBLANK(U56),"", IF(ISERROR(VLOOKUP(U56,Справочники!$A$32:$B$87,2,FALSE)),"Группы полномочий",VLOOKUP(U56,Справочники!$A$32:$B$87,2,FALSE)))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56" s="75" t="s">
        <v>194</v>
      </c>
      <c r="X56" s="84"/>
      <c r="Y56" s="100">
        <v>0</v>
      </c>
      <c r="Z56" s="100">
        <v>0</v>
      </c>
      <c r="AA56" s="100">
        <v>0</v>
      </c>
      <c r="AB56" s="127">
        <v>0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8"/>
      <c r="AI56" s="128"/>
      <c r="AJ56" s="128"/>
      <c r="AK56" s="128"/>
      <c r="AL56" s="128"/>
      <c r="AM56" s="129">
        <v>0</v>
      </c>
      <c r="AN56" s="129">
        <v>0</v>
      </c>
      <c r="AO56" s="129">
        <v>1</v>
      </c>
      <c r="AP56" s="129">
        <v>1</v>
      </c>
      <c r="AQ56" s="129">
        <v>1</v>
      </c>
      <c r="AR56" s="100">
        <v>0</v>
      </c>
      <c r="AS56" s="100">
        <v>0</v>
      </c>
      <c r="AT56" s="100">
        <v>0</v>
      </c>
      <c r="AU56" s="100">
        <v>0</v>
      </c>
      <c r="AV56" s="100">
        <v>0</v>
      </c>
      <c r="AW56" s="100">
        <v>0</v>
      </c>
      <c r="AX56" s="104">
        <v>1</v>
      </c>
      <c r="AY56" s="104" t="s">
        <v>621</v>
      </c>
      <c r="AZ56" s="106" t="s">
        <v>648</v>
      </c>
      <c r="BA56" s="89">
        <f t="shared" si="0"/>
        <v>0</v>
      </c>
      <c r="BB56" s="89"/>
    </row>
    <row r="57" spans="1:54" s="23" customFormat="1" ht="51" customHeight="1">
      <c r="A57" s="71" t="s">
        <v>190</v>
      </c>
      <c r="B57" s="71">
        <v>5</v>
      </c>
      <c r="C57" s="72" t="s">
        <v>382</v>
      </c>
      <c r="D57" s="90" t="s">
        <v>259</v>
      </c>
      <c r="E57" s="77" t="s">
        <v>537</v>
      </c>
      <c r="F57" s="77" t="s">
        <v>246</v>
      </c>
      <c r="G57" s="77" t="s">
        <v>326</v>
      </c>
      <c r="H57" s="91" t="s">
        <v>244</v>
      </c>
      <c r="I57" s="93">
        <v>43797</v>
      </c>
      <c r="J57" s="93">
        <v>43831</v>
      </c>
      <c r="K57" s="77" t="s">
        <v>229</v>
      </c>
      <c r="L57" s="91" t="s">
        <v>225</v>
      </c>
      <c r="M57" s="77" t="s">
        <v>511</v>
      </c>
      <c r="N57" s="75" t="s">
        <v>150</v>
      </c>
      <c r="O57" s="77" t="s">
        <v>248</v>
      </c>
      <c r="P57" s="91" t="s">
        <v>574</v>
      </c>
      <c r="Q57" s="77" t="s">
        <v>241</v>
      </c>
      <c r="R57" s="95" t="s">
        <v>530</v>
      </c>
      <c r="S57" s="117" t="s">
        <v>274</v>
      </c>
      <c r="T57" s="84"/>
      <c r="U57" s="98" t="s">
        <v>57</v>
      </c>
      <c r="V57" s="99" t="str">
        <f>IF(ISBLANK(U57),"", IF(ISERROR(VLOOKUP(U57,Справочники!$A$32:$B$87,2,FALSE)),"Группы полномочий",VLOOKUP(U57,Справочники!$A$32:$B$87,2,FALSE)))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57" s="75" t="s">
        <v>194</v>
      </c>
      <c r="X57" s="84"/>
      <c r="Y57" s="100">
        <v>0</v>
      </c>
      <c r="Z57" s="100">
        <v>0</v>
      </c>
      <c r="AA57" s="100">
        <v>0</v>
      </c>
      <c r="AB57" s="127">
        <v>0</v>
      </c>
      <c r="AC57" s="127">
        <v>0</v>
      </c>
      <c r="AD57" s="127">
        <v>0</v>
      </c>
      <c r="AE57" s="127">
        <v>0</v>
      </c>
      <c r="AF57" s="127">
        <v>0</v>
      </c>
      <c r="AG57" s="127">
        <v>0</v>
      </c>
      <c r="AH57" s="128"/>
      <c r="AI57" s="128"/>
      <c r="AJ57" s="128"/>
      <c r="AK57" s="128"/>
      <c r="AL57" s="128"/>
      <c r="AM57" s="129">
        <v>0</v>
      </c>
      <c r="AN57" s="129">
        <v>1</v>
      </c>
      <c r="AO57" s="129">
        <v>1</v>
      </c>
      <c r="AP57" s="129">
        <v>1</v>
      </c>
      <c r="AQ57" s="129">
        <v>1</v>
      </c>
      <c r="AR57" s="100">
        <v>0</v>
      </c>
      <c r="AS57" s="100">
        <v>0</v>
      </c>
      <c r="AT57" s="100">
        <v>0</v>
      </c>
      <c r="AU57" s="100">
        <v>0</v>
      </c>
      <c r="AV57" s="100">
        <v>0</v>
      </c>
      <c r="AW57" s="100">
        <v>0</v>
      </c>
      <c r="AX57" s="104">
        <v>1</v>
      </c>
      <c r="AY57" s="104" t="s">
        <v>621</v>
      </c>
      <c r="AZ57" s="106" t="s">
        <v>648</v>
      </c>
      <c r="BA57" s="89">
        <f t="shared" si="0"/>
        <v>0</v>
      </c>
      <c r="BB57" s="89"/>
    </row>
    <row r="58" spans="1:54" s="23" customFormat="1" ht="52.5" customHeight="1">
      <c r="A58" s="71" t="s">
        <v>190</v>
      </c>
      <c r="B58" s="71">
        <v>6</v>
      </c>
      <c r="C58" s="72" t="s">
        <v>383</v>
      </c>
      <c r="D58" s="90" t="s">
        <v>259</v>
      </c>
      <c r="E58" s="77" t="s">
        <v>538</v>
      </c>
      <c r="F58" s="77" t="s">
        <v>234</v>
      </c>
      <c r="G58" s="114" t="s">
        <v>325</v>
      </c>
      <c r="H58" s="118" t="s">
        <v>250</v>
      </c>
      <c r="I58" s="93">
        <v>43797</v>
      </c>
      <c r="J58" s="93">
        <v>43831</v>
      </c>
      <c r="K58" s="77" t="s">
        <v>229</v>
      </c>
      <c r="L58" s="91" t="s">
        <v>225</v>
      </c>
      <c r="M58" s="77" t="s">
        <v>509</v>
      </c>
      <c r="N58" s="75" t="s">
        <v>150</v>
      </c>
      <c r="O58" s="91" t="s">
        <v>226</v>
      </c>
      <c r="P58" s="91" t="s">
        <v>227</v>
      </c>
      <c r="Q58" s="77" t="s">
        <v>241</v>
      </c>
      <c r="R58" s="95" t="s">
        <v>530</v>
      </c>
      <c r="S58" s="96" t="s">
        <v>251</v>
      </c>
      <c r="T58" s="84"/>
      <c r="U58" s="98" t="s">
        <v>55</v>
      </c>
      <c r="V58" s="99" t="str">
        <f>IF(ISBLANK(U58),"", IF(ISERROR(VLOOKUP(U58,Справочники!$A$32:$B$87,2,FALSE)),"Группы полномочий",VLOOKUP(U58,Справочники!$A$32:$B$87,2,FALSE)))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58" s="75" t="s">
        <v>194</v>
      </c>
      <c r="X58" s="84"/>
      <c r="Y58" s="100">
        <v>0</v>
      </c>
      <c r="Z58" s="100">
        <v>0</v>
      </c>
      <c r="AA58" s="100">
        <v>0</v>
      </c>
      <c r="AB58" s="127">
        <v>0</v>
      </c>
      <c r="AC58" s="127">
        <v>0</v>
      </c>
      <c r="AD58" s="127">
        <v>0</v>
      </c>
      <c r="AE58" s="127">
        <v>0</v>
      </c>
      <c r="AF58" s="127">
        <v>0</v>
      </c>
      <c r="AG58" s="127">
        <v>0</v>
      </c>
      <c r="AH58" s="128"/>
      <c r="AI58" s="128"/>
      <c r="AJ58" s="128"/>
      <c r="AK58" s="128"/>
      <c r="AL58" s="128"/>
      <c r="AM58" s="129">
        <v>0</v>
      </c>
      <c r="AN58" s="129">
        <v>1</v>
      </c>
      <c r="AO58" s="129">
        <v>1</v>
      </c>
      <c r="AP58" s="129">
        <v>1</v>
      </c>
      <c r="AQ58" s="129">
        <v>1</v>
      </c>
      <c r="AR58" s="100">
        <v>0</v>
      </c>
      <c r="AS58" s="100">
        <v>0</v>
      </c>
      <c r="AT58" s="100">
        <v>0</v>
      </c>
      <c r="AU58" s="100">
        <v>0</v>
      </c>
      <c r="AV58" s="100">
        <v>0</v>
      </c>
      <c r="AW58" s="100">
        <v>0</v>
      </c>
      <c r="AX58" s="104">
        <v>1</v>
      </c>
      <c r="AY58" s="104" t="s">
        <v>621</v>
      </c>
      <c r="AZ58" s="106" t="s">
        <v>648</v>
      </c>
      <c r="BA58" s="89">
        <f t="shared" si="0"/>
        <v>0</v>
      </c>
      <c r="BB58" s="89"/>
    </row>
    <row r="59" spans="1:54" s="23" customFormat="1" ht="45" customHeight="1">
      <c r="A59" s="71" t="s">
        <v>190</v>
      </c>
      <c r="B59" s="71">
        <v>7</v>
      </c>
      <c r="C59" s="72" t="s">
        <v>384</v>
      </c>
      <c r="D59" s="90" t="s">
        <v>259</v>
      </c>
      <c r="E59" s="77" t="s">
        <v>538</v>
      </c>
      <c r="F59" s="77" t="s">
        <v>235</v>
      </c>
      <c r="G59" s="114" t="s">
        <v>327</v>
      </c>
      <c r="H59" s="118" t="s">
        <v>244</v>
      </c>
      <c r="I59" s="93">
        <v>43797</v>
      </c>
      <c r="J59" s="93">
        <v>43831</v>
      </c>
      <c r="K59" s="77" t="s">
        <v>229</v>
      </c>
      <c r="L59" s="91" t="s">
        <v>225</v>
      </c>
      <c r="M59" s="77" t="s">
        <v>511</v>
      </c>
      <c r="N59" s="75" t="s">
        <v>150</v>
      </c>
      <c r="O59" s="77" t="s">
        <v>248</v>
      </c>
      <c r="P59" s="91" t="s">
        <v>227</v>
      </c>
      <c r="Q59" s="77" t="s">
        <v>241</v>
      </c>
      <c r="R59" s="95" t="s">
        <v>530</v>
      </c>
      <c r="S59" s="117" t="s">
        <v>274</v>
      </c>
      <c r="T59" s="84"/>
      <c r="U59" s="98" t="s">
        <v>57</v>
      </c>
      <c r="V59" s="99" t="str">
        <f>IF(ISBLANK(U59),"", IF(ISERROR(VLOOKUP(U59,Справочники!$A$32:$B$87,2,FALSE)),"Группы полномочий",VLOOKUP(U59,Справочники!$A$32:$B$87,2,FALSE)))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59" s="75" t="s">
        <v>194</v>
      </c>
      <c r="X59" s="84"/>
      <c r="Y59" s="100">
        <v>0</v>
      </c>
      <c r="Z59" s="100">
        <v>0</v>
      </c>
      <c r="AA59" s="100">
        <v>0</v>
      </c>
      <c r="AB59" s="127">
        <v>0</v>
      </c>
      <c r="AC59" s="127">
        <v>0</v>
      </c>
      <c r="AD59" s="127">
        <v>0</v>
      </c>
      <c r="AE59" s="127">
        <v>0</v>
      </c>
      <c r="AF59" s="127">
        <v>0</v>
      </c>
      <c r="AG59" s="127">
        <v>0</v>
      </c>
      <c r="AH59" s="128"/>
      <c r="AI59" s="128"/>
      <c r="AJ59" s="128"/>
      <c r="AK59" s="128"/>
      <c r="AL59" s="128"/>
      <c r="AM59" s="129">
        <v>0</v>
      </c>
      <c r="AN59" s="129">
        <v>0.5</v>
      </c>
      <c r="AO59" s="129">
        <v>0.5</v>
      </c>
      <c r="AP59" s="129">
        <v>0.5</v>
      </c>
      <c r="AQ59" s="129">
        <v>1</v>
      </c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0</v>
      </c>
      <c r="AX59" s="104">
        <v>1</v>
      </c>
      <c r="AY59" s="104" t="s">
        <v>621</v>
      </c>
      <c r="AZ59" s="106" t="s">
        <v>648</v>
      </c>
      <c r="BA59" s="89">
        <f t="shared" si="0"/>
        <v>0</v>
      </c>
      <c r="BB59" s="89"/>
    </row>
    <row r="60" spans="1:54" s="23" customFormat="1" ht="37.5" customHeight="1">
      <c r="A60" s="71" t="s">
        <v>190</v>
      </c>
      <c r="B60" s="71">
        <v>8</v>
      </c>
      <c r="C60" s="72" t="s">
        <v>385</v>
      </c>
      <c r="D60" s="90" t="s">
        <v>259</v>
      </c>
      <c r="E60" s="77" t="s">
        <v>538</v>
      </c>
      <c r="F60" s="77" t="s">
        <v>236</v>
      </c>
      <c r="G60" s="114" t="s">
        <v>328</v>
      </c>
      <c r="H60" s="118" t="s">
        <v>253</v>
      </c>
      <c r="I60" s="93">
        <v>43797</v>
      </c>
      <c r="J60" s="93">
        <v>43831</v>
      </c>
      <c r="K60" s="77" t="s">
        <v>229</v>
      </c>
      <c r="L60" s="91" t="s">
        <v>225</v>
      </c>
      <c r="M60" s="77" t="s">
        <v>512</v>
      </c>
      <c r="N60" s="75" t="s">
        <v>150</v>
      </c>
      <c r="O60" s="77" t="s">
        <v>254</v>
      </c>
      <c r="P60" s="91" t="s">
        <v>227</v>
      </c>
      <c r="Q60" s="77" t="s">
        <v>241</v>
      </c>
      <c r="R60" s="95" t="s">
        <v>530</v>
      </c>
      <c r="S60" s="96" t="s">
        <v>275</v>
      </c>
      <c r="T60" s="84"/>
      <c r="U60" s="98" t="s">
        <v>16</v>
      </c>
      <c r="V60" s="108" t="s">
        <v>106</v>
      </c>
      <c r="W60" s="75" t="s">
        <v>194</v>
      </c>
      <c r="X60" s="84"/>
      <c r="Y60" s="100">
        <v>0</v>
      </c>
      <c r="Z60" s="100">
        <v>0</v>
      </c>
      <c r="AA60" s="100">
        <v>0</v>
      </c>
      <c r="AB60" s="127">
        <v>0</v>
      </c>
      <c r="AC60" s="127">
        <v>0</v>
      </c>
      <c r="AD60" s="127">
        <v>0</v>
      </c>
      <c r="AE60" s="127">
        <v>0</v>
      </c>
      <c r="AF60" s="127">
        <v>0</v>
      </c>
      <c r="AG60" s="127">
        <v>0</v>
      </c>
      <c r="AH60" s="128"/>
      <c r="AI60" s="128"/>
      <c r="AJ60" s="128"/>
      <c r="AK60" s="128"/>
      <c r="AL60" s="128"/>
      <c r="AM60" s="129">
        <v>0</v>
      </c>
      <c r="AN60" s="129">
        <v>1</v>
      </c>
      <c r="AO60" s="129">
        <v>1</v>
      </c>
      <c r="AP60" s="129">
        <v>1</v>
      </c>
      <c r="AQ60" s="129">
        <v>1</v>
      </c>
      <c r="AR60" s="100">
        <v>0</v>
      </c>
      <c r="AS60" s="100">
        <v>0</v>
      </c>
      <c r="AT60" s="100">
        <v>0</v>
      </c>
      <c r="AU60" s="100">
        <v>0</v>
      </c>
      <c r="AV60" s="100">
        <v>0</v>
      </c>
      <c r="AW60" s="100">
        <v>0</v>
      </c>
      <c r="AX60" s="104">
        <v>1</v>
      </c>
      <c r="AY60" s="104" t="s">
        <v>621</v>
      </c>
      <c r="AZ60" s="106" t="s">
        <v>648</v>
      </c>
      <c r="BA60" s="89">
        <f t="shared" si="0"/>
        <v>0</v>
      </c>
      <c r="BB60" s="89"/>
    </row>
    <row r="61" spans="1:54" s="23" customFormat="1" ht="26.25" customHeight="1">
      <c r="A61" s="71" t="s">
        <v>190</v>
      </c>
      <c r="B61" s="71">
        <v>9</v>
      </c>
      <c r="C61" s="72" t="s">
        <v>386</v>
      </c>
      <c r="D61" s="90" t="s">
        <v>259</v>
      </c>
      <c r="E61" s="77" t="s">
        <v>538</v>
      </c>
      <c r="F61" s="77" t="s">
        <v>238</v>
      </c>
      <c r="G61" s="77" t="s">
        <v>239</v>
      </c>
      <c r="H61" s="77" t="s">
        <v>240</v>
      </c>
      <c r="I61" s="93">
        <v>39030</v>
      </c>
      <c r="J61" s="93">
        <v>39083</v>
      </c>
      <c r="K61" s="77" t="s">
        <v>229</v>
      </c>
      <c r="L61" s="107">
        <v>44197</v>
      </c>
      <c r="M61" s="77" t="s">
        <v>510</v>
      </c>
      <c r="N61" s="75" t="s">
        <v>69</v>
      </c>
      <c r="O61" s="77" t="s">
        <v>242</v>
      </c>
      <c r="P61" s="91" t="s">
        <v>227</v>
      </c>
      <c r="Q61" s="77" t="s">
        <v>241</v>
      </c>
      <c r="R61" s="95" t="s">
        <v>530</v>
      </c>
      <c r="S61" s="96" t="s">
        <v>625</v>
      </c>
      <c r="T61" s="84"/>
      <c r="U61" s="98" t="s">
        <v>13</v>
      </c>
      <c r="V61" s="108" t="s">
        <v>103</v>
      </c>
      <c r="W61" s="77" t="s">
        <v>243</v>
      </c>
      <c r="X61" s="84"/>
      <c r="Y61" s="100"/>
      <c r="Z61" s="100"/>
      <c r="AA61" s="100"/>
      <c r="AB61" s="133">
        <v>0</v>
      </c>
      <c r="AC61" s="133">
        <v>0</v>
      </c>
      <c r="AD61" s="133">
        <v>116</v>
      </c>
      <c r="AE61" s="133">
        <v>116</v>
      </c>
      <c r="AF61" s="134">
        <v>0</v>
      </c>
      <c r="AG61" s="134">
        <v>0</v>
      </c>
      <c r="AH61" s="135" t="s">
        <v>621</v>
      </c>
      <c r="AI61" s="128"/>
      <c r="AJ61" s="128"/>
      <c r="AK61" s="128"/>
      <c r="AL61" s="128"/>
      <c r="AM61" s="136">
        <v>46.5</v>
      </c>
      <c r="AN61" s="136" t="s">
        <v>621</v>
      </c>
      <c r="AO61" s="136" t="s">
        <v>621</v>
      </c>
      <c r="AP61" s="136" t="s">
        <v>621</v>
      </c>
      <c r="AQ61" s="129" t="s">
        <v>621</v>
      </c>
      <c r="AR61" s="84">
        <v>0</v>
      </c>
      <c r="AS61" s="84">
        <v>0</v>
      </c>
      <c r="AT61" s="84">
        <v>1</v>
      </c>
      <c r="AU61" s="84">
        <v>1</v>
      </c>
      <c r="AV61" s="137">
        <v>0</v>
      </c>
      <c r="AW61" s="137">
        <v>0</v>
      </c>
      <c r="AX61" s="104">
        <v>1</v>
      </c>
      <c r="AY61" s="104" t="s">
        <v>619</v>
      </c>
      <c r="AZ61" s="112"/>
      <c r="BA61" s="89">
        <f>AT61+AU61</f>
        <v>2</v>
      </c>
      <c r="BB61" s="89"/>
    </row>
    <row r="62" spans="1:54" s="23" customFormat="1" ht="26.25" customHeight="1">
      <c r="A62" s="181" t="s">
        <v>261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3"/>
      <c r="Y62" s="124"/>
      <c r="Z62" s="124"/>
      <c r="AA62" s="124"/>
      <c r="AB62" s="131"/>
      <c r="AC62" s="131"/>
      <c r="AD62" s="131"/>
      <c r="AE62" s="131"/>
      <c r="AF62" s="131"/>
      <c r="AG62" s="131"/>
      <c r="AH62" s="132"/>
      <c r="AI62" s="132"/>
      <c r="AJ62" s="132"/>
      <c r="AK62" s="132"/>
      <c r="AL62" s="132"/>
      <c r="AM62" s="131"/>
      <c r="AN62" s="131"/>
      <c r="AO62" s="131"/>
      <c r="AP62" s="131"/>
      <c r="AQ62" s="131"/>
      <c r="AR62" s="124"/>
      <c r="AS62" s="124"/>
      <c r="AT62" s="124"/>
      <c r="AU62" s="124"/>
      <c r="AV62" s="124"/>
      <c r="AW62" s="124"/>
      <c r="AX62" s="124"/>
      <c r="AY62" s="124"/>
      <c r="AZ62" s="100"/>
      <c r="BA62" s="89">
        <f t="shared" si="0"/>
        <v>0</v>
      </c>
      <c r="BB62" s="89"/>
    </row>
    <row r="63" spans="1:54" s="23" customFormat="1" ht="75.75" customHeight="1">
      <c r="A63" s="71" t="s">
        <v>190</v>
      </c>
      <c r="B63" s="71">
        <v>1</v>
      </c>
      <c r="C63" s="72" t="s">
        <v>387</v>
      </c>
      <c r="D63" s="90" t="s">
        <v>261</v>
      </c>
      <c r="E63" s="77" t="s">
        <v>539</v>
      </c>
      <c r="F63" s="77" t="s">
        <v>230</v>
      </c>
      <c r="G63" s="92" t="s">
        <v>217</v>
      </c>
      <c r="H63" s="91" t="s">
        <v>221</v>
      </c>
      <c r="I63" s="93">
        <v>39029</v>
      </c>
      <c r="J63" s="93">
        <v>39083</v>
      </c>
      <c r="K63" s="77" t="s">
        <v>229</v>
      </c>
      <c r="L63" s="91" t="s">
        <v>225</v>
      </c>
      <c r="M63" s="77" t="s">
        <v>506</v>
      </c>
      <c r="N63" s="75" t="s">
        <v>150</v>
      </c>
      <c r="O63" s="91" t="s">
        <v>226</v>
      </c>
      <c r="P63" s="91" t="s">
        <v>574</v>
      </c>
      <c r="Q63" s="77" t="s">
        <v>241</v>
      </c>
      <c r="R63" s="95" t="s">
        <v>530</v>
      </c>
      <c r="S63" s="96" t="s">
        <v>639</v>
      </c>
      <c r="T63" s="84"/>
      <c r="U63" s="98" t="s">
        <v>43</v>
      </c>
      <c r="V63" s="99" t="str">
        <f>IF(ISBLANK(U63),"", IF(ISERROR(VLOOKUP(U63,Справочники!$A$32:$B$87,2,FALSE)),"Группы полномочий",VLOOKUP(U63,Справочники!$A$32:$B$87,2,FALSE)))</f>
        <v>10 - Социальная поддержка населения</v>
      </c>
      <c r="W63" s="75" t="s">
        <v>194</v>
      </c>
      <c r="X63" s="84"/>
      <c r="Y63" s="100">
        <v>0</v>
      </c>
      <c r="Z63" s="100">
        <v>7.0000000000000007E-2</v>
      </c>
      <c r="AA63" s="138">
        <v>1.8</v>
      </c>
      <c r="AB63" s="127">
        <v>4.8</v>
      </c>
      <c r="AC63" s="127">
        <v>0.8</v>
      </c>
      <c r="AD63" s="127">
        <v>1.6</v>
      </c>
      <c r="AE63" s="127">
        <v>1.2</v>
      </c>
      <c r="AF63" s="127">
        <v>1</v>
      </c>
      <c r="AG63" s="127">
        <v>0.4</v>
      </c>
      <c r="AH63" s="128"/>
      <c r="AI63" s="128"/>
      <c r="AJ63" s="128"/>
      <c r="AK63" s="128"/>
      <c r="AL63" s="128"/>
      <c r="AM63" s="129">
        <v>0.5</v>
      </c>
      <c r="AN63" s="129">
        <v>0.05</v>
      </c>
      <c r="AO63" s="129">
        <v>1</v>
      </c>
      <c r="AP63" s="129">
        <v>1</v>
      </c>
      <c r="AQ63" s="129">
        <v>1</v>
      </c>
      <c r="AR63" s="139">
        <v>12</v>
      </c>
      <c r="AS63" s="139">
        <v>13</v>
      </c>
      <c r="AT63" s="139">
        <v>13</v>
      </c>
      <c r="AU63" s="139">
        <v>8</v>
      </c>
      <c r="AV63" s="139">
        <v>3</v>
      </c>
      <c r="AW63" s="139">
        <v>3</v>
      </c>
      <c r="AX63" s="140">
        <v>3</v>
      </c>
      <c r="AY63" s="141" t="s">
        <v>619</v>
      </c>
      <c r="AZ63" s="106" t="s">
        <v>640</v>
      </c>
      <c r="BA63" s="89">
        <f t="shared" si="0"/>
        <v>40</v>
      </c>
      <c r="BB63" s="89"/>
    </row>
    <row r="64" spans="1:54" s="23" customFormat="1" ht="50.25" customHeight="1">
      <c r="A64" s="71" t="s">
        <v>190</v>
      </c>
      <c r="B64" s="71">
        <v>2</v>
      </c>
      <c r="C64" s="72" t="s">
        <v>388</v>
      </c>
      <c r="D64" s="90" t="s">
        <v>261</v>
      </c>
      <c r="E64" s="77" t="s">
        <v>539</v>
      </c>
      <c r="F64" s="77" t="s">
        <v>231</v>
      </c>
      <c r="G64" s="92" t="s">
        <v>218</v>
      </c>
      <c r="H64" s="91" t="s">
        <v>222</v>
      </c>
      <c r="I64" s="93">
        <v>41967</v>
      </c>
      <c r="J64" s="94">
        <v>42005</v>
      </c>
      <c r="K64" s="77" t="s">
        <v>229</v>
      </c>
      <c r="L64" s="91" t="s">
        <v>225</v>
      </c>
      <c r="M64" s="77" t="s">
        <v>507</v>
      </c>
      <c r="N64" s="75" t="s">
        <v>150</v>
      </c>
      <c r="O64" s="91" t="s">
        <v>226</v>
      </c>
      <c r="P64" s="91" t="s">
        <v>574</v>
      </c>
      <c r="Q64" s="77" t="s">
        <v>241</v>
      </c>
      <c r="R64" s="95" t="s">
        <v>530</v>
      </c>
      <c r="S64" s="96" t="s">
        <v>625</v>
      </c>
      <c r="T64" s="84"/>
      <c r="U64" s="98" t="s">
        <v>341</v>
      </c>
      <c r="V64" s="99" t="str">
        <f>IF(ISBLANK(U64),"", IF(ISERROR(VLOOKUP(U64,Справочники!$A$32:$B$87,2,FALSE)),"Группы полномочий",VLOOKUP(U64,Справочники!$A$32:$B$87,2,FALSE)))</f>
        <v>Группы полномочий</v>
      </c>
      <c r="W64" s="75" t="s">
        <v>194</v>
      </c>
      <c r="X64" s="84"/>
      <c r="Y64" s="100">
        <v>0</v>
      </c>
      <c r="Z64" s="100">
        <v>0</v>
      </c>
      <c r="AA64" s="138">
        <v>0</v>
      </c>
      <c r="AB64" s="127">
        <v>0</v>
      </c>
      <c r="AC64" s="127">
        <v>0</v>
      </c>
      <c r="AD64" s="127">
        <v>0</v>
      </c>
      <c r="AE64" s="127">
        <v>0</v>
      </c>
      <c r="AF64" s="127">
        <v>0</v>
      </c>
      <c r="AG64" s="127">
        <v>0</v>
      </c>
      <c r="AH64" s="128"/>
      <c r="AI64" s="128"/>
      <c r="AJ64" s="128"/>
      <c r="AK64" s="128"/>
      <c r="AL64" s="128"/>
      <c r="AM64" s="129">
        <v>0.5</v>
      </c>
      <c r="AN64" s="129">
        <v>0.5</v>
      </c>
      <c r="AO64" s="129">
        <v>0.5</v>
      </c>
      <c r="AP64" s="129">
        <v>0.5</v>
      </c>
      <c r="AQ64" s="129">
        <v>0.5</v>
      </c>
      <c r="AR64" s="139">
        <v>0</v>
      </c>
      <c r="AS64" s="139">
        <v>0</v>
      </c>
      <c r="AT64" s="139">
        <v>0</v>
      </c>
      <c r="AU64" s="139">
        <v>0</v>
      </c>
      <c r="AV64" s="139">
        <v>0</v>
      </c>
      <c r="AW64" s="139">
        <v>0</v>
      </c>
      <c r="AX64" s="140">
        <v>0</v>
      </c>
      <c r="AY64" s="141" t="s">
        <v>620</v>
      </c>
      <c r="AZ64" s="170" t="s">
        <v>638</v>
      </c>
      <c r="BA64" s="89">
        <f t="shared" si="0"/>
        <v>0</v>
      </c>
      <c r="BB64" s="89"/>
    </row>
    <row r="65" spans="1:54" s="23" customFormat="1" ht="53.25" customHeight="1">
      <c r="A65" s="71" t="s">
        <v>190</v>
      </c>
      <c r="B65" s="71">
        <v>3</v>
      </c>
      <c r="C65" s="72" t="s">
        <v>389</v>
      </c>
      <c r="D65" s="90" t="s">
        <v>261</v>
      </c>
      <c r="E65" s="77" t="s">
        <v>539</v>
      </c>
      <c r="F65" s="77" t="s">
        <v>232</v>
      </c>
      <c r="G65" s="92" t="s">
        <v>219</v>
      </c>
      <c r="H65" s="91" t="s">
        <v>223</v>
      </c>
      <c r="I65" s="93">
        <v>41967</v>
      </c>
      <c r="J65" s="94">
        <v>42005</v>
      </c>
      <c r="K65" s="77" t="s">
        <v>229</v>
      </c>
      <c r="L65" s="91" t="s">
        <v>225</v>
      </c>
      <c r="M65" s="77" t="s">
        <v>508</v>
      </c>
      <c r="N65" s="75" t="s">
        <v>150</v>
      </c>
      <c r="O65" s="74" t="s">
        <v>630</v>
      </c>
      <c r="P65" s="91" t="s">
        <v>574</v>
      </c>
      <c r="Q65" s="77" t="s">
        <v>241</v>
      </c>
      <c r="R65" s="95" t="s">
        <v>530</v>
      </c>
      <c r="S65" s="96" t="s">
        <v>276</v>
      </c>
      <c r="T65" s="84"/>
      <c r="U65" s="98" t="s">
        <v>47</v>
      </c>
      <c r="V65" s="99" t="str">
        <f>IF(ISBLANK(U65),"", IF(ISERROR(VLOOKUP(U65,Справочники!$A$32:$B$87,2,FALSE)),"Группы полномочий",VLOOKUP(U65,Справочники!$A$32:$B$87,2,FALSE)))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65" s="75" t="s">
        <v>194</v>
      </c>
      <c r="X65" s="84"/>
      <c r="Y65" s="100">
        <v>0</v>
      </c>
      <c r="Z65" s="100">
        <v>0</v>
      </c>
      <c r="AA65" s="138">
        <v>0</v>
      </c>
      <c r="AB65" s="127">
        <v>0.3</v>
      </c>
      <c r="AC65" s="127">
        <v>0.5</v>
      </c>
      <c r="AD65" s="127">
        <v>0.3</v>
      </c>
      <c r="AE65" s="127">
        <v>0.4</v>
      </c>
      <c r="AF65" s="127">
        <v>0.4</v>
      </c>
      <c r="AG65" s="127">
        <v>0.3</v>
      </c>
      <c r="AH65" s="128"/>
      <c r="AI65" s="128"/>
      <c r="AJ65" s="128"/>
      <c r="AK65" s="128"/>
      <c r="AL65" s="128"/>
      <c r="AM65" s="129">
        <v>0</v>
      </c>
      <c r="AN65" s="129">
        <v>0.4</v>
      </c>
      <c r="AO65" s="129">
        <v>0.4</v>
      </c>
      <c r="AP65" s="129">
        <v>0.4</v>
      </c>
      <c r="AQ65" s="129">
        <v>0.4</v>
      </c>
      <c r="AR65" s="139">
        <v>2</v>
      </c>
      <c r="AS65" s="139">
        <v>3</v>
      </c>
      <c r="AT65" s="139">
        <v>4</v>
      </c>
      <c r="AU65" s="139">
        <v>4</v>
      </c>
      <c r="AV65" s="139">
        <v>4</v>
      </c>
      <c r="AW65" s="139">
        <v>3</v>
      </c>
      <c r="AX65" s="140">
        <v>3</v>
      </c>
      <c r="AY65" s="141" t="s">
        <v>619</v>
      </c>
      <c r="AZ65" s="106" t="s">
        <v>631</v>
      </c>
      <c r="BA65" s="89">
        <f t="shared" si="0"/>
        <v>18</v>
      </c>
      <c r="BB65" s="89"/>
    </row>
    <row r="66" spans="1:54" s="23" customFormat="1" ht="52.5" customHeight="1">
      <c r="A66" s="71" t="s">
        <v>190</v>
      </c>
      <c r="B66" s="71">
        <v>4</v>
      </c>
      <c r="C66" s="72" t="s">
        <v>390</v>
      </c>
      <c r="D66" s="90" t="s">
        <v>261</v>
      </c>
      <c r="E66" s="77" t="s">
        <v>539</v>
      </c>
      <c r="F66" s="77" t="s">
        <v>233</v>
      </c>
      <c r="G66" s="77" t="s">
        <v>329</v>
      </c>
      <c r="H66" s="91" t="s">
        <v>224</v>
      </c>
      <c r="I66" s="93">
        <v>43796</v>
      </c>
      <c r="J66" s="94">
        <v>43831</v>
      </c>
      <c r="K66" s="77" t="s">
        <v>229</v>
      </c>
      <c r="L66" s="91" t="s">
        <v>225</v>
      </c>
      <c r="M66" s="77" t="s">
        <v>509</v>
      </c>
      <c r="N66" s="75" t="s">
        <v>150</v>
      </c>
      <c r="O66" s="91" t="s">
        <v>226</v>
      </c>
      <c r="P66" s="91" t="s">
        <v>574</v>
      </c>
      <c r="Q66" s="77" t="s">
        <v>241</v>
      </c>
      <c r="R66" s="95" t="s">
        <v>530</v>
      </c>
      <c r="S66" s="96" t="s">
        <v>251</v>
      </c>
      <c r="T66" s="84"/>
      <c r="U66" s="98" t="s">
        <v>55</v>
      </c>
      <c r="V66" s="99" t="str">
        <f>IF(ISBLANK(U66),"", IF(ISERROR(VLOOKUP(U66,Справочники!$A$32:$B$87,2,FALSE)),"Группы полномочий",VLOOKUP(U66,Справочники!$A$32:$B$87,2,FALSE)))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66" s="75" t="s">
        <v>194</v>
      </c>
      <c r="X66" s="84"/>
      <c r="Y66" s="100">
        <v>0</v>
      </c>
      <c r="Z66" s="100">
        <v>0</v>
      </c>
      <c r="AA66" s="138">
        <v>0</v>
      </c>
      <c r="AB66" s="127">
        <v>0</v>
      </c>
      <c r="AC66" s="127">
        <v>0</v>
      </c>
      <c r="AD66" s="127">
        <v>0</v>
      </c>
      <c r="AE66" s="127">
        <v>0</v>
      </c>
      <c r="AF66" s="127">
        <v>0</v>
      </c>
      <c r="AG66" s="127">
        <v>0</v>
      </c>
      <c r="AH66" s="128"/>
      <c r="AI66" s="128"/>
      <c r="AJ66" s="128"/>
      <c r="AK66" s="128"/>
      <c r="AL66" s="128"/>
      <c r="AM66" s="129">
        <v>0</v>
      </c>
      <c r="AN66" s="129">
        <v>1</v>
      </c>
      <c r="AO66" s="129">
        <v>1</v>
      </c>
      <c r="AP66" s="129">
        <v>1</v>
      </c>
      <c r="AQ66" s="129">
        <v>1</v>
      </c>
      <c r="AR66" s="139">
        <v>0</v>
      </c>
      <c r="AS66" s="139">
        <v>0</v>
      </c>
      <c r="AT66" s="139">
        <v>0</v>
      </c>
      <c r="AU66" s="139">
        <v>0</v>
      </c>
      <c r="AV66" s="139">
        <v>0</v>
      </c>
      <c r="AW66" s="139">
        <v>0</v>
      </c>
      <c r="AX66" s="140">
        <v>0</v>
      </c>
      <c r="AY66" s="141" t="s">
        <v>621</v>
      </c>
      <c r="AZ66" s="106" t="s">
        <v>648</v>
      </c>
      <c r="BA66" s="89">
        <f t="shared" si="0"/>
        <v>0</v>
      </c>
      <c r="BB66" s="89"/>
    </row>
    <row r="67" spans="1:54" s="23" customFormat="1" ht="52.5" customHeight="1">
      <c r="A67" s="71" t="s">
        <v>190</v>
      </c>
      <c r="B67" s="71">
        <v>5</v>
      </c>
      <c r="C67" s="72" t="s">
        <v>391</v>
      </c>
      <c r="D67" s="90" t="s">
        <v>261</v>
      </c>
      <c r="E67" s="77" t="s">
        <v>539</v>
      </c>
      <c r="F67" s="77" t="s">
        <v>246</v>
      </c>
      <c r="G67" s="77" t="s">
        <v>330</v>
      </c>
      <c r="H67" s="91" t="s">
        <v>244</v>
      </c>
      <c r="I67" s="93">
        <v>43796</v>
      </c>
      <c r="J67" s="94">
        <v>43831</v>
      </c>
      <c r="K67" s="77" t="s">
        <v>229</v>
      </c>
      <c r="L67" s="91" t="s">
        <v>225</v>
      </c>
      <c r="M67" s="77" t="s">
        <v>511</v>
      </c>
      <c r="N67" s="75" t="s">
        <v>150</v>
      </c>
      <c r="O67" s="77" t="s">
        <v>248</v>
      </c>
      <c r="P67" s="91" t="s">
        <v>574</v>
      </c>
      <c r="Q67" s="77" t="s">
        <v>241</v>
      </c>
      <c r="R67" s="95" t="s">
        <v>530</v>
      </c>
      <c r="S67" s="117" t="s">
        <v>274</v>
      </c>
      <c r="T67" s="84"/>
      <c r="U67" s="98" t="s">
        <v>57</v>
      </c>
      <c r="V67" s="99" t="str">
        <f>IF(ISBLANK(U67),"", IF(ISERROR(VLOOKUP(U67,Справочники!$A$32:$B$87,2,FALSE)),"Группы полномочий",VLOOKUP(U67,Справочники!$A$32:$B$87,2,FALSE)))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67" s="75" t="s">
        <v>194</v>
      </c>
      <c r="X67" s="84"/>
      <c r="Y67" s="100">
        <v>0</v>
      </c>
      <c r="Z67" s="100">
        <v>0</v>
      </c>
      <c r="AA67" s="138">
        <v>0</v>
      </c>
      <c r="AB67" s="127">
        <v>0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8"/>
      <c r="AI67" s="128"/>
      <c r="AJ67" s="128"/>
      <c r="AK67" s="128"/>
      <c r="AL67" s="128"/>
      <c r="AM67" s="129">
        <v>0</v>
      </c>
      <c r="AN67" s="129">
        <v>1</v>
      </c>
      <c r="AO67" s="129">
        <v>1</v>
      </c>
      <c r="AP67" s="129">
        <v>1</v>
      </c>
      <c r="AQ67" s="129">
        <v>1</v>
      </c>
      <c r="AR67" s="139">
        <v>0</v>
      </c>
      <c r="AS67" s="139">
        <v>0</v>
      </c>
      <c r="AT67" s="139">
        <v>0</v>
      </c>
      <c r="AU67" s="139">
        <v>0</v>
      </c>
      <c r="AV67" s="139">
        <v>0</v>
      </c>
      <c r="AW67" s="139">
        <v>0</v>
      </c>
      <c r="AX67" s="140">
        <v>0</v>
      </c>
      <c r="AY67" s="141" t="s">
        <v>621</v>
      </c>
      <c r="AZ67" s="106" t="s">
        <v>648</v>
      </c>
      <c r="BA67" s="89">
        <f t="shared" si="0"/>
        <v>0</v>
      </c>
      <c r="BB67" s="89"/>
    </row>
    <row r="68" spans="1:54" s="23" customFormat="1" ht="153.75" customHeight="1">
      <c r="A68" s="71" t="s">
        <v>190</v>
      </c>
      <c r="B68" s="71">
        <v>6</v>
      </c>
      <c r="C68" s="72" t="s">
        <v>392</v>
      </c>
      <c r="D68" s="90" t="s">
        <v>261</v>
      </c>
      <c r="E68" s="77" t="s">
        <v>584</v>
      </c>
      <c r="F68" s="77" t="s">
        <v>234</v>
      </c>
      <c r="G68" s="114" t="s">
        <v>329</v>
      </c>
      <c r="H68" s="118" t="s">
        <v>250</v>
      </c>
      <c r="I68" s="93">
        <v>41159</v>
      </c>
      <c r="J68" s="94">
        <v>41159</v>
      </c>
      <c r="K68" s="77" t="s">
        <v>229</v>
      </c>
      <c r="L68" s="91" t="s">
        <v>225</v>
      </c>
      <c r="M68" s="77" t="s">
        <v>509</v>
      </c>
      <c r="N68" s="75" t="s">
        <v>150</v>
      </c>
      <c r="O68" s="91" t="s">
        <v>226</v>
      </c>
      <c r="P68" s="91" t="s">
        <v>227</v>
      </c>
      <c r="Q68" s="77" t="s">
        <v>241</v>
      </c>
      <c r="R68" s="95" t="s">
        <v>530</v>
      </c>
      <c r="S68" s="96" t="s">
        <v>251</v>
      </c>
      <c r="T68" s="84"/>
      <c r="U68" s="98" t="s">
        <v>55</v>
      </c>
      <c r="V68" s="99" t="str">
        <f>IF(ISBLANK(U68),"", IF(ISERROR(VLOOKUP(U68,Справочники!$A$32:$B$87,2,FALSE)),"Группы полномочий",VLOOKUP(U68,Справочники!$A$32:$B$87,2,FALSE)))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68" s="75" t="s">
        <v>194</v>
      </c>
      <c r="X68" s="84"/>
      <c r="Y68" s="100">
        <v>0</v>
      </c>
      <c r="Z68" s="100">
        <v>0</v>
      </c>
      <c r="AA68" s="138">
        <v>0</v>
      </c>
      <c r="AB68" s="127">
        <v>0</v>
      </c>
      <c r="AC68" s="127">
        <v>0</v>
      </c>
      <c r="AD68" s="127">
        <v>2.2999999999999998</v>
      </c>
      <c r="AE68" s="127">
        <v>2.2999999999999998</v>
      </c>
      <c r="AF68" s="127">
        <v>3.6</v>
      </c>
      <c r="AG68" s="127">
        <v>3</v>
      </c>
      <c r="AH68" s="128"/>
      <c r="AI68" s="128"/>
      <c r="AJ68" s="128"/>
      <c r="AK68" s="128"/>
      <c r="AL68" s="128"/>
      <c r="AM68" s="129">
        <v>3</v>
      </c>
      <c r="AN68" s="129">
        <v>4</v>
      </c>
      <c r="AO68" s="129">
        <v>4</v>
      </c>
      <c r="AP68" s="129">
        <v>4</v>
      </c>
      <c r="AQ68" s="129">
        <v>4</v>
      </c>
      <c r="AR68" s="139">
        <v>0</v>
      </c>
      <c r="AS68" s="139">
        <v>0</v>
      </c>
      <c r="AT68" s="139">
        <v>6</v>
      </c>
      <c r="AU68" s="139">
        <v>6</v>
      </c>
      <c r="AV68" s="139">
        <v>14</v>
      </c>
      <c r="AW68" s="139">
        <v>10</v>
      </c>
      <c r="AX68" s="140">
        <v>10</v>
      </c>
      <c r="AY68" s="141" t="s">
        <v>619</v>
      </c>
      <c r="AZ68" s="106" t="s">
        <v>644</v>
      </c>
      <c r="BA68" s="89">
        <f t="shared" si="0"/>
        <v>36</v>
      </c>
      <c r="BB68" s="89"/>
    </row>
    <row r="69" spans="1:54" s="23" customFormat="1" ht="45" customHeight="1">
      <c r="A69" s="71" t="s">
        <v>190</v>
      </c>
      <c r="B69" s="71">
        <v>7</v>
      </c>
      <c r="C69" s="72" t="s">
        <v>393</v>
      </c>
      <c r="D69" s="90" t="s">
        <v>261</v>
      </c>
      <c r="E69" s="77" t="s">
        <v>540</v>
      </c>
      <c r="F69" s="77" t="s">
        <v>235</v>
      </c>
      <c r="G69" s="114" t="s">
        <v>331</v>
      </c>
      <c r="H69" s="118" t="s">
        <v>244</v>
      </c>
      <c r="I69" s="93">
        <v>43796</v>
      </c>
      <c r="J69" s="94">
        <v>43831</v>
      </c>
      <c r="K69" s="77" t="s">
        <v>229</v>
      </c>
      <c r="L69" s="91" t="s">
        <v>225</v>
      </c>
      <c r="M69" s="77" t="s">
        <v>511</v>
      </c>
      <c r="N69" s="75" t="s">
        <v>150</v>
      </c>
      <c r="O69" s="77" t="s">
        <v>248</v>
      </c>
      <c r="P69" s="91" t="s">
        <v>227</v>
      </c>
      <c r="Q69" s="77" t="s">
        <v>241</v>
      </c>
      <c r="R69" s="95" t="s">
        <v>530</v>
      </c>
      <c r="S69" s="117" t="s">
        <v>274</v>
      </c>
      <c r="T69" s="84"/>
      <c r="U69" s="98" t="s">
        <v>57</v>
      </c>
      <c r="V69" s="99" t="str">
        <f>IF(ISBLANK(U69),"", IF(ISERROR(VLOOKUP(U69,Справочники!$A$32:$B$87,2,FALSE)),"Группы полномочий",VLOOKUP(U69,Справочники!$A$32:$B$87,2,FALSE)))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69" s="75" t="s">
        <v>194</v>
      </c>
      <c r="X69" s="84"/>
      <c r="Y69" s="100">
        <v>0</v>
      </c>
      <c r="Z69" s="100">
        <v>0</v>
      </c>
      <c r="AA69" s="138">
        <v>0</v>
      </c>
      <c r="AB69" s="127">
        <v>0</v>
      </c>
      <c r="AC69" s="127">
        <v>0</v>
      </c>
      <c r="AD69" s="127">
        <v>0</v>
      </c>
      <c r="AE69" s="127">
        <v>0</v>
      </c>
      <c r="AF69" s="127">
        <v>0</v>
      </c>
      <c r="AG69" s="127">
        <v>0</v>
      </c>
      <c r="AH69" s="128"/>
      <c r="AI69" s="128"/>
      <c r="AJ69" s="128"/>
      <c r="AK69" s="128"/>
      <c r="AL69" s="128"/>
      <c r="AM69" s="129">
        <v>0</v>
      </c>
      <c r="AN69" s="129">
        <v>1</v>
      </c>
      <c r="AO69" s="129">
        <v>1</v>
      </c>
      <c r="AP69" s="129">
        <v>1</v>
      </c>
      <c r="AQ69" s="129">
        <v>1</v>
      </c>
      <c r="AR69" s="139">
        <v>0</v>
      </c>
      <c r="AS69" s="139">
        <v>0</v>
      </c>
      <c r="AT69" s="139">
        <v>0</v>
      </c>
      <c r="AU69" s="139">
        <v>0</v>
      </c>
      <c r="AV69" s="139">
        <v>0</v>
      </c>
      <c r="AW69" s="139">
        <v>0</v>
      </c>
      <c r="AX69" s="140">
        <v>0</v>
      </c>
      <c r="AY69" s="141" t="s">
        <v>621</v>
      </c>
      <c r="AZ69" s="106" t="s">
        <v>648</v>
      </c>
      <c r="BA69" s="89">
        <f t="shared" si="0"/>
        <v>0</v>
      </c>
      <c r="BB69" s="89"/>
    </row>
    <row r="70" spans="1:54" s="23" customFormat="1" ht="42" customHeight="1">
      <c r="A70" s="71" t="s">
        <v>190</v>
      </c>
      <c r="B70" s="71">
        <v>8</v>
      </c>
      <c r="C70" s="72" t="s">
        <v>394</v>
      </c>
      <c r="D70" s="90" t="s">
        <v>261</v>
      </c>
      <c r="E70" s="77" t="s">
        <v>540</v>
      </c>
      <c r="F70" s="77" t="s">
        <v>236</v>
      </c>
      <c r="G70" s="114" t="s">
        <v>332</v>
      </c>
      <c r="H70" s="118" t="s">
        <v>253</v>
      </c>
      <c r="I70" s="93">
        <v>43796</v>
      </c>
      <c r="J70" s="94">
        <v>43831</v>
      </c>
      <c r="K70" s="77" t="s">
        <v>229</v>
      </c>
      <c r="L70" s="91" t="s">
        <v>225</v>
      </c>
      <c r="M70" s="77" t="s">
        <v>512</v>
      </c>
      <c r="N70" s="75" t="s">
        <v>150</v>
      </c>
      <c r="O70" s="77" t="s">
        <v>254</v>
      </c>
      <c r="P70" s="91" t="s">
        <v>227</v>
      </c>
      <c r="Q70" s="77" t="s">
        <v>241</v>
      </c>
      <c r="R70" s="95" t="s">
        <v>530</v>
      </c>
      <c r="S70" s="96" t="s">
        <v>275</v>
      </c>
      <c r="T70" s="84"/>
      <c r="U70" s="98" t="s">
        <v>16</v>
      </c>
      <c r="V70" s="108" t="s">
        <v>106</v>
      </c>
      <c r="W70" s="75" t="s">
        <v>194</v>
      </c>
      <c r="X70" s="84"/>
      <c r="Y70" s="100">
        <v>0</v>
      </c>
      <c r="Z70" s="100">
        <v>0</v>
      </c>
      <c r="AA70" s="138">
        <v>0</v>
      </c>
      <c r="AB70" s="127">
        <v>0</v>
      </c>
      <c r="AC70" s="127">
        <v>0</v>
      </c>
      <c r="AD70" s="127">
        <v>0</v>
      </c>
      <c r="AE70" s="127">
        <v>0</v>
      </c>
      <c r="AF70" s="127">
        <v>0</v>
      </c>
      <c r="AG70" s="127">
        <v>0.2</v>
      </c>
      <c r="AH70" s="128"/>
      <c r="AI70" s="128"/>
      <c r="AJ70" s="128"/>
      <c r="AK70" s="128"/>
      <c r="AL70" s="128"/>
      <c r="AM70" s="129">
        <v>0</v>
      </c>
      <c r="AN70" s="129">
        <v>1</v>
      </c>
      <c r="AO70" s="129">
        <v>1</v>
      </c>
      <c r="AP70" s="129">
        <v>1</v>
      </c>
      <c r="AQ70" s="129">
        <v>1</v>
      </c>
      <c r="AR70" s="139">
        <v>0</v>
      </c>
      <c r="AS70" s="139">
        <v>0</v>
      </c>
      <c r="AT70" s="139">
        <v>0</v>
      </c>
      <c r="AU70" s="139">
        <v>0</v>
      </c>
      <c r="AV70" s="139">
        <v>0</v>
      </c>
      <c r="AW70" s="139">
        <v>6</v>
      </c>
      <c r="AX70" s="140">
        <v>6</v>
      </c>
      <c r="AY70" s="141" t="s">
        <v>621</v>
      </c>
      <c r="AZ70" s="106" t="s">
        <v>648</v>
      </c>
      <c r="BA70" s="89">
        <f t="shared" si="0"/>
        <v>6</v>
      </c>
      <c r="BB70" s="89"/>
    </row>
    <row r="71" spans="1:54" s="23" customFormat="1" ht="45" customHeight="1">
      <c r="A71" s="71" t="s">
        <v>190</v>
      </c>
      <c r="B71" s="71">
        <v>9</v>
      </c>
      <c r="C71" s="72" t="s">
        <v>395</v>
      </c>
      <c r="D71" s="90" t="s">
        <v>261</v>
      </c>
      <c r="E71" s="77" t="s">
        <v>540</v>
      </c>
      <c r="F71" s="77" t="s">
        <v>238</v>
      </c>
      <c r="G71" s="77" t="s">
        <v>239</v>
      </c>
      <c r="H71" s="77" t="s">
        <v>240</v>
      </c>
      <c r="I71" s="93">
        <v>39029</v>
      </c>
      <c r="J71" s="94">
        <v>39083</v>
      </c>
      <c r="K71" s="77" t="s">
        <v>229</v>
      </c>
      <c r="L71" s="120" t="s">
        <v>516</v>
      </c>
      <c r="M71" s="77" t="s">
        <v>510</v>
      </c>
      <c r="N71" s="75" t="s">
        <v>69</v>
      </c>
      <c r="O71" s="77" t="s">
        <v>242</v>
      </c>
      <c r="P71" s="91" t="s">
        <v>227</v>
      </c>
      <c r="Q71" s="77" t="s">
        <v>241</v>
      </c>
      <c r="R71" s="95" t="s">
        <v>530</v>
      </c>
      <c r="S71" s="96" t="s">
        <v>625</v>
      </c>
      <c r="T71" s="84"/>
      <c r="U71" s="98" t="s">
        <v>13</v>
      </c>
      <c r="V71" s="108" t="s">
        <v>103</v>
      </c>
      <c r="W71" s="77" t="s">
        <v>243</v>
      </c>
      <c r="X71" s="84"/>
      <c r="Y71" s="100"/>
      <c r="Z71" s="100"/>
      <c r="AA71" s="138"/>
      <c r="AB71" s="136">
        <v>0</v>
      </c>
      <c r="AC71" s="136">
        <v>0</v>
      </c>
      <c r="AD71" s="135" t="s">
        <v>621</v>
      </c>
      <c r="AE71" s="136">
        <v>116.858</v>
      </c>
      <c r="AF71" s="135">
        <v>0</v>
      </c>
      <c r="AG71" s="135">
        <v>0</v>
      </c>
      <c r="AH71" s="135">
        <v>29.2</v>
      </c>
      <c r="AI71" s="136">
        <v>29.3</v>
      </c>
      <c r="AJ71" s="136">
        <v>29.4</v>
      </c>
      <c r="AK71" s="136">
        <v>29.5</v>
      </c>
      <c r="AL71" s="128"/>
      <c r="AM71" s="135">
        <v>0</v>
      </c>
      <c r="AN71" s="136" t="s">
        <v>621</v>
      </c>
      <c r="AO71" s="136" t="s">
        <v>621</v>
      </c>
      <c r="AP71" s="136" t="s">
        <v>621</v>
      </c>
      <c r="AQ71" s="129" t="s">
        <v>621</v>
      </c>
      <c r="AR71" s="142">
        <v>0</v>
      </c>
      <c r="AS71" s="142">
        <v>0</v>
      </c>
      <c r="AT71" s="143">
        <v>0</v>
      </c>
      <c r="AU71" s="142">
        <v>1</v>
      </c>
      <c r="AV71" s="143">
        <v>0</v>
      </c>
      <c r="AW71" s="143">
        <v>0</v>
      </c>
      <c r="AX71" s="143">
        <v>0</v>
      </c>
      <c r="AY71" s="138" t="s">
        <v>619</v>
      </c>
      <c r="AZ71" s="112"/>
      <c r="BA71" s="89">
        <f>AU71</f>
        <v>1</v>
      </c>
      <c r="BB71" s="89"/>
    </row>
    <row r="72" spans="1:54" s="23" customFormat="1" ht="26.25" customHeight="1">
      <c r="A72" s="181" t="s">
        <v>260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3"/>
      <c r="Y72" s="124"/>
      <c r="Z72" s="124"/>
      <c r="AA72" s="144"/>
      <c r="AB72" s="131"/>
      <c r="AC72" s="131"/>
      <c r="AD72" s="131"/>
      <c r="AE72" s="131"/>
      <c r="AF72" s="131"/>
      <c r="AG72" s="131"/>
      <c r="AH72" s="132"/>
      <c r="AI72" s="132"/>
      <c r="AJ72" s="132"/>
      <c r="AK72" s="132"/>
      <c r="AL72" s="132"/>
      <c r="AM72" s="131"/>
      <c r="AN72" s="131"/>
      <c r="AO72" s="131"/>
      <c r="AP72" s="131"/>
      <c r="AQ72" s="131"/>
      <c r="AR72" s="145"/>
      <c r="AS72" s="145"/>
      <c r="AT72" s="145"/>
      <c r="AU72" s="145"/>
      <c r="AV72" s="145"/>
      <c r="AW72" s="145"/>
      <c r="AX72" s="145"/>
      <c r="AY72" s="144"/>
      <c r="AZ72" s="100"/>
      <c r="BA72" s="89">
        <f t="shared" si="0"/>
        <v>0</v>
      </c>
      <c r="BB72" s="89"/>
    </row>
    <row r="73" spans="1:54" s="23" customFormat="1" ht="68.25" customHeight="1">
      <c r="A73" s="71" t="s">
        <v>190</v>
      </c>
      <c r="B73" s="71">
        <v>1</v>
      </c>
      <c r="C73" s="72" t="s">
        <v>396</v>
      </c>
      <c r="D73" s="90" t="s">
        <v>260</v>
      </c>
      <c r="E73" s="77" t="s">
        <v>542</v>
      </c>
      <c r="F73" s="77" t="s">
        <v>230</v>
      </c>
      <c r="G73" s="92" t="s">
        <v>217</v>
      </c>
      <c r="H73" s="91" t="s">
        <v>221</v>
      </c>
      <c r="I73" s="93">
        <v>39023</v>
      </c>
      <c r="J73" s="94">
        <v>39083</v>
      </c>
      <c r="K73" s="77" t="s">
        <v>229</v>
      </c>
      <c r="L73" s="91" t="s">
        <v>225</v>
      </c>
      <c r="M73" s="77" t="s">
        <v>506</v>
      </c>
      <c r="N73" s="75" t="s">
        <v>150</v>
      </c>
      <c r="O73" s="91" t="s">
        <v>226</v>
      </c>
      <c r="P73" s="91" t="s">
        <v>574</v>
      </c>
      <c r="Q73" s="77" t="s">
        <v>241</v>
      </c>
      <c r="R73" s="95" t="s">
        <v>530</v>
      </c>
      <c r="S73" s="96" t="s">
        <v>639</v>
      </c>
      <c r="T73" s="84"/>
      <c r="U73" s="98" t="s">
        <v>43</v>
      </c>
      <c r="V73" s="99" t="str">
        <f>IF(ISBLANK(U73),"", IF(ISERROR(VLOOKUP(U73,Справочники!$A$32:$B$87,2,FALSE)),"Группы полномочий",VLOOKUP(U73,Справочники!$A$32:$B$87,2,FALSE)))</f>
        <v>10 - Социальная поддержка населения</v>
      </c>
      <c r="W73" s="75" t="s">
        <v>194</v>
      </c>
      <c r="X73" s="84"/>
      <c r="Y73" s="100">
        <v>0</v>
      </c>
      <c r="Z73" s="100">
        <v>0</v>
      </c>
      <c r="AA73" s="138">
        <v>2.9</v>
      </c>
      <c r="AB73" s="127">
        <v>10.7</v>
      </c>
      <c r="AC73" s="127">
        <v>3.6</v>
      </c>
      <c r="AD73" s="127">
        <v>5.5</v>
      </c>
      <c r="AE73" s="127">
        <v>10.7</v>
      </c>
      <c r="AF73" s="127">
        <v>11.8</v>
      </c>
      <c r="AG73" s="127">
        <v>16</v>
      </c>
      <c r="AH73" s="128"/>
      <c r="AI73" s="128"/>
      <c r="AJ73" s="128"/>
      <c r="AK73" s="128"/>
      <c r="AL73" s="128"/>
      <c r="AM73" s="129">
        <v>16</v>
      </c>
      <c r="AN73" s="129">
        <v>16</v>
      </c>
      <c r="AO73" s="129">
        <v>16</v>
      </c>
      <c r="AP73" s="129">
        <v>16</v>
      </c>
      <c r="AQ73" s="129">
        <v>16</v>
      </c>
      <c r="AR73" s="139">
        <v>24</v>
      </c>
      <c r="AS73" s="139">
        <v>39</v>
      </c>
      <c r="AT73" s="139">
        <v>53</v>
      </c>
      <c r="AU73" s="139">
        <v>85</v>
      </c>
      <c r="AV73" s="139">
        <v>88</v>
      </c>
      <c r="AW73" s="139">
        <v>90</v>
      </c>
      <c r="AX73" s="140">
        <v>90</v>
      </c>
      <c r="AY73" s="141" t="s">
        <v>619</v>
      </c>
      <c r="AZ73" s="106" t="s">
        <v>640</v>
      </c>
      <c r="BA73" s="89">
        <f t="shared" si="0"/>
        <v>355</v>
      </c>
      <c r="BB73" s="89"/>
    </row>
    <row r="74" spans="1:54" s="23" customFormat="1" ht="102.75" customHeight="1">
      <c r="A74" s="71" t="s">
        <v>190</v>
      </c>
      <c r="B74" s="71">
        <v>2</v>
      </c>
      <c r="C74" s="72" t="s">
        <v>397</v>
      </c>
      <c r="D74" s="98" t="s">
        <v>260</v>
      </c>
      <c r="E74" s="77" t="s">
        <v>542</v>
      </c>
      <c r="F74" s="77" t="s">
        <v>231</v>
      </c>
      <c r="G74" s="92" t="s">
        <v>218</v>
      </c>
      <c r="H74" s="91" t="s">
        <v>222</v>
      </c>
      <c r="I74" s="93">
        <v>41816</v>
      </c>
      <c r="J74" s="94">
        <v>42005</v>
      </c>
      <c r="K74" s="77" t="s">
        <v>229</v>
      </c>
      <c r="L74" s="91" t="s">
        <v>225</v>
      </c>
      <c r="M74" s="77" t="s">
        <v>507</v>
      </c>
      <c r="N74" s="75" t="s">
        <v>150</v>
      </c>
      <c r="O74" s="91" t="s">
        <v>226</v>
      </c>
      <c r="P74" s="91" t="s">
        <v>574</v>
      </c>
      <c r="Q74" s="77" t="s">
        <v>241</v>
      </c>
      <c r="R74" s="95" t="s">
        <v>530</v>
      </c>
      <c r="S74" s="96" t="s">
        <v>625</v>
      </c>
      <c r="T74" s="84"/>
      <c r="U74" s="98" t="s">
        <v>341</v>
      </c>
      <c r="V74" s="99" t="str">
        <f>IF(ISBLANK(U74),"", IF(ISERROR(VLOOKUP(U74,Справочники!$A$32:$B$87,2,FALSE)),"Группы полномочий",VLOOKUP(U74,Справочники!$A$32:$B$87,2,FALSE)))</f>
        <v>Группы полномочий</v>
      </c>
      <c r="W74" s="75" t="s">
        <v>194</v>
      </c>
      <c r="X74" s="84"/>
      <c r="Y74" s="100">
        <v>0</v>
      </c>
      <c r="Z74" s="100">
        <v>0</v>
      </c>
      <c r="AA74" s="138">
        <v>0</v>
      </c>
      <c r="AB74" s="127">
        <v>0</v>
      </c>
      <c r="AC74" s="127">
        <v>0</v>
      </c>
      <c r="AD74" s="127">
        <v>0</v>
      </c>
      <c r="AE74" s="127">
        <v>0</v>
      </c>
      <c r="AF74" s="127">
        <v>0</v>
      </c>
      <c r="AG74" s="127">
        <v>0</v>
      </c>
      <c r="AH74" s="128"/>
      <c r="AI74" s="128"/>
      <c r="AJ74" s="128"/>
      <c r="AK74" s="128"/>
      <c r="AL74" s="128"/>
      <c r="AM74" s="129">
        <v>0</v>
      </c>
      <c r="AN74" s="129">
        <v>1</v>
      </c>
      <c r="AO74" s="129">
        <v>1</v>
      </c>
      <c r="AP74" s="129">
        <v>1</v>
      </c>
      <c r="AQ74" s="129">
        <v>1</v>
      </c>
      <c r="AR74" s="139">
        <v>0</v>
      </c>
      <c r="AS74" s="139">
        <v>0</v>
      </c>
      <c r="AT74" s="139">
        <v>0</v>
      </c>
      <c r="AU74" s="139">
        <v>0</v>
      </c>
      <c r="AV74" s="139">
        <v>0</v>
      </c>
      <c r="AW74" s="139">
        <v>0</v>
      </c>
      <c r="AX74" s="140">
        <v>0</v>
      </c>
      <c r="AY74" s="141" t="s">
        <v>620</v>
      </c>
      <c r="AZ74" s="170" t="s">
        <v>638</v>
      </c>
      <c r="BA74" s="89">
        <f t="shared" si="0"/>
        <v>0</v>
      </c>
      <c r="BB74" s="89"/>
    </row>
    <row r="75" spans="1:54" s="23" customFormat="1" ht="95.25" customHeight="1">
      <c r="A75" s="71" t="s">
        <v>190</v>
      </c>
      <c r="B75" s="71">
        <v>3</v>
      </c>
      <c r="C75" s="72" t="s">
        <v>398</v>
      </c>
      <c r="D75" s="98" t="s">
        <v>260</v>
      </c>
      <c r="E75" s="77" t="s">
        <v>542</v>
      </c>
      <c r="F75" s="77" t="s">
        <v>232</v>
      </c>
      <c r="G75" s="92" t="s">
        <v>219</v>
      </c>
      <c r="H75" s="91" t="s">
        <v>223</v>
      </c>
      <c r="I75" s="93">
        <v>39023</v>
      </c>
      <c r="J75" s="94">
        <v>39083</v>
      </c>
      <c r="K75" s="77" t="s">
        <v>229</v>
      </c>
      <c r="L75" s="91" t="s">
        <v>225</v>
      </c>
      <c r="M75" s="77" t="s">
        <v>508</v>
      </c>
      <c r="N75" s="75" t="s">
        <v>150</v>
      </c>
      <c r="O75" s="74" t="s">
        <v>630</v>
      </c>
      <c r="P75" s="91" t="s">
        <v>574</v>
      </c>
      <c r="Q75" s="77" t="s">
        <v>241</v>
      </c>
      <c r="R75" s="95" t="s">
        <v>530</v>
      </c>
      <c r="S75" s="96" t="s">
        <v>276</v>
      </c>
      <c r="T75" s="84"/>
      <c r="U75" s="98" t="s">
        <v>47</v>
      </c>
      <c r="V75" s="99" t="str">
        <f>IF(ISBLANK(U75),"", IF(ISERROR(VLOOKUP(U75,Справочники!$A$32:$B$87,2,FALSE)),"Группы полномочий",VLOOKUP(U75,Справочники!$A$32:$B$87,2,FALSE)))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75" s="75" t="s">
        <v>194</v>
      </c>
      <c r="X75" s="84"/>
      <c r="Y75" s="100">
        <v>0</v>
      </c>
      <c r="Z75" s="100">
        <v>0</v>
      </c>
      <c r="AA75" s="138">
        <v>0</v>
      </c>
      <c r="AB75" s="127">
        <v>0.04</v>
      </c>
      <c r="AC75" s="127">
        <v>0.08</v>
      </c>
      <c r="AD75" s="127">
        <v>0.09</v>
      </c>
      <c r="AE75" s="127">
        <v>0.05</v>
      </c>
      <c r="AF75" s="127">
        <v>0.05</v>
      </c>
      <c r="AG75" s="127">
        <v>0.05</v>
      </c>
      <c r="AH75" s="128"/>
      <c r="AI75" s="128"/>
      <c r="AJ75" s="128"/>
      <c r="AK75" s="128"/>
      <c r="AL75" s="128"/>
      <c r="AM75" s="129">
        <v>0.1</v>
      </c>
      <c r="AN75" s="129">
        <v>0.1</v>
      </c>
      <c r="AO75" s="129">
        <v>0.1</v>
      </c>
      <c r="AP75" s="129">
        <v>0.1</v>
      </c>
      <c r="AQ75" s="129">
        <v>0.1</v>
      </c>
      <c r="AR75" s="139">
        <v>1</v>
      </c>
      <c r="AS75" s="139">
        <v>2</v>
      </c>
      <c r="AT75" s="139">
        <v>2</v>
      </c>
      <c r="AU75" s="139">
        <v>1</v>
      </c>
      <c r="AV75" s="139">
        <v>1</v>
      </c>
      <c r="AW75" s="139">
        <v>1</v>
      </c>
      <c r="AX75" s="140">
        <v>1</v>
      </c>
      <c r="AY75" s="141" t="s">
        <v>619</v>
      </c>
      <c r="AZ75" s="106" t="s">
        <v>631</v>
      </c>
      <c r="BA75" s="89">
        <f t="shared" si="0"/>
        <v>7</v>
      </c>
      <c r="BB75" s="89"/>
    </row>
    <row r="76" spans="1:54" s="23" customFormat="1" ht="70.5" customHeight="1">
      <c r="A76" s="71" t="s">
        <v>190</v>
      </c>
      <c r="B76" s="71">
        <v>4</v>
      </c>
      <c r="C76" s="72" t="s">
        <v>399</v>
      </c>
      <c r="D76" s="98" t="s">
        <v>260</v>
      </c>
      <c r="E76" s="77" t="s">
        <v>542</v>
      </c>
      <c r="F76" s="77" t="s">
        <v>233</v>
      </c>
      <c r="G76" s="92" t="s">
        <v>333</v>
      </c>
      <c r="H76" s="91" t="s">
        <v>224</v>
      </c>
      <c r="I76" s="93">
        <v>43797</v>
      </c>
      <c r="J76" s="94">
        <v>43831</v>
      </c>
      <c r="K76" s="77" t="s">
        <v>229</v>
      </c>
      <c r="L76" s="91" t="s">
        <v>225</v>
      </c>
      <c r="M76" s="77" t="s">
        <v>509</v>
      </c>
      <c r="N76" s="75" t="s">
        <v>150</v>
      </c>
      <c r="O76" s="91" t="s">
        <v>226</v>
      </c>
      <c r="P76" s="91" t="s">
        <v>574</v>
      </c>
      <c r="Q76" s="77" t="s">
        <v>241</v>
      </c>
      <c r="R76" s="95" t="s">
        <v>530</v>
      </c>
      <c r="S76" s="96" t="s">
        <v>251</v>
      </c>
      <c r="T76" s="84"/>
      <c r="U76" s="98" t="s">
        <v>55</v>
      </c>
      <c r="V76" s="99" t="str">
        <f>IF(ISBLANK(U76),"", IF(ISERROR(VLOOKUP(U76,Справочники!$A$32:$B$87,2,FALSE)),"Группы полномочий",VLOOKUP(U76,Справочники!$A$32:$B$87,2,FALSE)))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76" s="75" t="s">
        <v>194</v>
      </c>
      <c r="X76" s="84"/>
      <c r="Y76" s="100">
        <v>0</v>
      </c>
      <c r="Z76" s="100">
        <v>0</v>
      </c>
      <c r="AA76" s="138">
        <v>0</v>
      </c>
      <c r="AB76" s="127">
        <v>0</v>
      </c>
      <c r="AC76" s="127">
        <v>0</v>
      </c>
      <c r="AD76" s="127">
        <v>0</v>
      </c>
      <c r="AE76" s="127">
        <v>0</v>
      </c>
      <c r="AF76" s="127">
        <v>0</v>
      </c>
      <c r="AG76" s="127">
        <v>0</v>
      </c>
      <c r="AH76" s="128"/>
      <c r="AI76" s="128"/>
      <c r="AJ76" s="128"/>
      <c r="AK76" s="128"/>
      <c r="AL76" s="128"/>
      <c r="AM76" s="129">
        <v>0</v>
      </c>
      <c r="AN76" s="129">
        <v>0.5</v>
      </c>
      <c r="AO76" s="129">
        <v>0.5</v>
      </c>
      <c r="AP76" s="129">
        <v>0.5</v>
      </c>
      <c r="AQ76" s="129">
        <v>0.5</v>
      </c>
      <c r="AR76" s="139">
        <v>0</v>
      </c>
      <c r="AS76" s="139">
        <v>0</v>
      </c>
      <c r="AT76" s="139">
        <v>0</v>
      </c>
      <c r="AU76" s="139">
        <v>0</v>
      </c>
      <c r="AV76" s="139">
        <v>0</v>
      </c>
      <c r="AW76" s="139">
        <v>0</v>
      </c>
      <c r="AX76" s="140">
        <v>0</v>
      </c>
      <c r="AY76" s="141" t="s">
        <v>620</v>
      </c>
      <c r="AZ76" s="106" t="s">
        <v>648</v>
      </c>
      <c r="BA76" s="89">
        <f t="shared" si="0"/>
        <v>0</v>
      </c>
      <c r="BB76" s="89"/>
    </row>
    <row r="77" spans="1:54" s="23" customFormat="1" ht="95.25" customHeight="1">
      <c r="A77" s="71" t="s">
        <v>190</v>
      </c>
      <c r="B77" s="71">
        <v>5</v>
      </c>
      <c r="C77" s="72" t="s">
        <v>400</v>
      </c>
      <c r="D77" s="98" t="s">
        <v>260</v>
      </c>
      <c r="E77" s="77" t="s">
        <v>541</v>
      </c>
      <c r="F77" s="77" t="s">
        <v>234</v>
      </c>
      <c r="G77" s="92" t="s">
        <v>218</v>
      </c>
      <c r="H77" s="91" t="s">
        <v>222</v>
      </c>
      <c r="I77" s="93">
        <v>43398</v>
      </c>
      <c r="J77" s="94">
        <v>43466</v>
      </c>
      <c r="K77" s="77" t="s">
        <v>229</v>
      </c>
      <c r="L77" s="91" t="s">
        <v>225</v>
      </c>
      <c r="M77" s="77" t="s">
        <v>507</v>
      </c>
      <c r="N77" s="75" t="s">
        <v>150</v>
      </c>
      <c r="O77" s="91" t="s">
        <v>226</v>
      </c>
      <c r="P77" s="91" t="s">
        <v>227</v>
      </c>
      <c r="Q77" s="77" t="s">
        <v>241</v>
      </c>
      <c r="R77" s="95" t="s">
        <v>530</v>
      </c>
      <c r="S77" s="96" t="s">
        <v>625</v>
      </c>
      <c r="T77" s="84"/>
      <c r="U77" s="98" t="s">
        <v>341</v>
      </c>
      <c r="V77" s="99" t="str">
        <f>IF(ISBLANK(U77),"", IF(ISERROR(VLOOKUP(U77,Справочники!$A$32:$B$87,2,FALSE)),"Группы полномочий",VLOOKUP(U77,Справочники!$A$32:$B$87,2,FALSE)))</f>
        <v>Группы полномочий</v>
      </c>
      <c r="W77" s="75" t="s">
        <v>194</v>
      </c>
      <c r="X77" s="84"/>
      <c r="Y77" s="100">
        <v>0</v>
      </c>
      <c r="Z77" s="100">
        <v>0</v>
      </c>
      <c r="AA77" s="138">
        <v>0</v>
      </c>
      <c r="AB77" s="127">
        <v>0</v>
      </c>
      <c r="AC77" s="127">
        <v>0</v>
      </c>
      <c r="AD77" s="127">
        <v>0</v>
      </c>
      <c r="AE77" s="127">
        <v>0</v>
      </c>
      <c r="AF77" s="127">
        <v>0</v>
      </c>
      <c r="AG77" s="127">
        <v>0</v>
      </c>
      <c r="AH77" s="128"/>
      <c r="AI77" s="128"/>
      <c r="AJ77" s="128"/>
      <c r="AK77" s="128"/>
      <c r="AL77" s="128"/>
      <c r="AM77" s="129">
        <v>0</v>
      </c>
      <c r="AN77" s="129">
        <v>1</v>
      </c>
      <c r="AO77" s="129">
        <v>1</v>
      </c>
      <c r="AP77" s="129">
        <v>1</v>
      </c>
      <c r="AQ77" s="129">
        <v>1</v>
      </c>
      <c r="AR77" s="139">
        <v>0</v>
      </c>
      <c r="AS77" s="139">
        <v>0</v>
      </c>
      <c r="AT77" s="139">
        <v>0</v>
      </c>
      <c r="AU77" s="139">
        <v>0</v>
      </c>
      <c r="AV77" s="139">
        <v>0</v>
      </c>
      <c r="AW77" s="139">
        <v>0</v>
      </c>
      <c r="AX77" s="140">
        <v>0</v>
      </c>
      <c r="AY77" s="141" t="s">
        <v>620</v>
      </c>
      <c r="AZ77" s="170" t="s">
        <v>638</v>
      </c>
      <c r="BA77" s="89">
        <f t="shared" si="0"/>
        <v>0</v>
      </c>
      <c r="BB77" s="89"/>
    </row>
    <row r="78" spans="1:54" s="23" customFormat="1" ht="85.5" customHeight="1">
      <c r="A78" s="71" t="s">
        <v>190</v>
      </c>
      <c r="B78" s="71">
        <v>6</v>
      </c>
      <c r="C78" s="72" t="s">
        <v>401</v>
      </c>
      <c r="D78" s="98" t="s">
        <v>260</v>
      </c>
      <c r="E78" s="77" t="s">
        <v>541</v>
      </c>
      <c r="F78" s="77" t="s">
        <v>235</v>
      </c>
      <c r="G78" s="92" t="s">
        <v>219</v>
      </c>
      <c r="H78" s="91" t="s">
        <v>223</v>
      </c>
      <c r="I78" s="93">
        <v>39023</v>
      </c>
      <c r="J78" s="94">
        <v>39083</v>
      </c>
      <c r="K78" s="77" t="s">
        <v>229</v>
      </c>
      <c r="L78" s="91" t="s">
        <v>225</v>
      </c>
      <c r="M78" s="77" t="s">
        <v>508</v>
      </c>
      <c r="N78" s="75" t="s">
        <v>150</v>
      </c>
      <c r="O78" s="74" t="s">
        <v>630</v>
      </c>
      <c r="P78" s="91" t="s">
        <v>227</v>
      </c>
      <c r="Q78" s="77" t="s">
        <v>241</v>
      </c>
      <c r="R78" s="95" t="s">
        <v>530</v>
      </c>
      <c r="S78" s="96" t="s">
        <v>276</v>
      </c>
      <c r="T78" s="84"/>
      <c r="U78" s="98" t="s">
        <v>47</v>
      </c>
      <c r="V78" s="99" t="str">
        <f>IF(ISBLANK(U78),"", IF(ISERROR(VLOOKUP(U78,Справочники!$A$32:$B$87,2,FALSE)),"Группы полномочий",VLOOKUP(U78,Справочники!$A$32:$B$87,2,FALSE)))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78" s="75" t="s">
        <v>194</v>
      </c>
      <c r="X78" s="84"/>
      <c r="Y78" s="100">
        <v>0</v>
      </c>
      <c r="Z78" s="100">
        <v>0</v>
      </c>
      <c r="AA78" s="138">
        <v>0</v>
      </c>
      <c r="AB78" s="127">
        <v>0</v>
      </c>
      <c r="AC78" s="127">
        <v>0</v>
      </c>
      <c r="AD78" s="127">
        <v>0</v>
      </c>
      <c r="AE78" s="127">
        <v>0</v>
      </c>
      <c r="AF78" s="127">
        <v>0</v>
      </c>
      <c r="AG78" s="127">
        <v>0</v>
      </c>
      <c r="AH78" s="128"/>
      <c r="AI78" s="128"/>
      <c r="AJ78" s="128"/>
      <c r="AK78" s="128"/>
      <c r="AL78" s="128"/>
      <c r="AM78" s="129">
        <v>0</v>
      </c>
      <c r="AN78" s="129">
        <v>0.5</v>
      </c>
      <c r="AO78" s="129">
        <v>0.5</v>
      </c>
      <c r="AP78" s="129">
        <v>0.5</v>
      </c>
      <c r="AQ78" s="129">
        <v>0.5</v>
      </c>
      <c r="AR78" s="139">
        <v>0</v>
      </c>
      <c r="AS78" s="139">
        <v>0</v>
      </c>
      <c r="AT78" s="139">
        <v>0</v>
      </c>
      <c r="AU78" s="139">
        <v>0</v>
      </c>
      <c r="AV78" s="139">
        <v>0</v>
      </c>
      <c r="AW78" s="139">
        <v>0</v>
      </c>
      <c r="AX78" s="140">
        <v>0</v>
      </c>
      <c r="AY78" s="141" t="s">
        <v>620</v>
      </c>
      <c r="AZ78" s="106" t="s">
        <v>646</v>
      </c>
      <c r="BA78" s="89">
        <f t="shared" ref="BA78:BA141" si="1">AS78+AT78+AU78+AV78+AW78</f>
        <v>0</v>
      </c>
      <c r="BB78" s="89"/>
    </row>
    <row r="79" spans="1:54" s="23" customFormat="1" ht="201.75" customHeight="1">
      <c r="A79" s="71" t="s">
        <v>190</v>
      </c>
      <c r="B79" s="71">
        <v>7</v>
      </c>
      <c r="C79" s="72" t="s">
        <v>402</v>
      </c>
      <c r="D79" s="98" t="s">
        <v>260</v>
      </c>
      <c r="E79" s="77" t="s">
        <v>650</v>
      </c>
      <c r="F79" s="77" t="s">
        <v>236</v>
      </c>
      <c r="G79" s="92" t="s">
        <v>333</v>
      </c>
      <c r="H79" s="91" t="s">
        <v>224</v>
      </c>
      <c r="I79" s="93">
        <v>42417</v>
      </c>
      <c r="J79" s="94">
        <v>42005</v>
      </c>
      <c r="K79" s="77" t="s">
        <v>229</v>
      </c>
      <c r="L79" s="91" t="s">
        <v>225</v>
      </c>
      <c r="M79" s="77" t="s">
        <v>509</v>
      </c>
      <c r="N79" s="75" t="s">
        <v>150</v>
      </c>
      <c r="O79" s="91" t="s">
        <v>226</v>
      </c>
      <c r="P79" s="91" t="s">
        <v>227</v>
      </c>
      <c r="Q79" s="77" t="s">
        <v>241</v>
      </c>
      <c r="R79" s="95" t="s">
        <v>530</v>
      </c>
      <c r="S79" s="96" t="s">
        <v>251</v>
      </c>
      <c r="T79" s="84"/>
      <c r="U79" s="98" t="s">
        <v>55</v>
      </c>
      <c r="V79" s="99" t="str">
        <f>IF(ISBLANK(U79),"", IF(ISERROR(VLOOKUP(U79,Справочники!$A$32:$B$87,2,FALSE)),"Группы полномочий",VLOOKUP(U79,Справочники!$A$32:$B$87,2,FALSE)))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79" s="75" t="s">
        <v>194</v>
      </c>
      <c r="X79" s="84"/>
      <c r="Y79" s="100">
        <v>0</v>
      </c>
      <c r="Z79" s="100">
        <v>0</v>
      </c>
      <c r="AA79" s="138">
        <v>0</v>
      </c>
      <c r="AB79" s="127">
        <v>0</v>
      </c>
      <c r="AC79" s="127">
        <v>1</v>
      </c>
      <c r="AD79" s="127">
        <v>2.8</v>
      </c>
      <c r="AE79" s="127">
        <v>3.1</v>
      </c>
      <c r="AF79" s="127">
        <v>3.7</v>
      </c>
      <c r="AG79" s="127">
        <v>3.7</v>
      </c>
      <c r="AH79" s="128"/>
      <c r="AI79" s="128"/>
      <c r="AJ79" s="128"/>
      <c r="AK79" s="128"/>
      <c r="AL79" s="128"/>
      <c r="AM79" s="129">
        <v>4</v>
      </c>
      <c r="AN79" s="129">
        <v>4</v>
      </c>
      <c r="AO79" s="129">
        <v>4</v>
      </c>
      <c r="AP79" s="129">
        <v>4</v>
      </c>
      <c r="AQ79" s="129">
        <v>4</v>
      </c>
      <c r="AR79" s="139">
        <v>0</v>
      </c>
      <c r="AS79" s="139">
        <v>8</v>
      </c>
      <c r="AT79" s="139">
        <v>8</v>
      </c>
      <c r="AU79" s="139">
        <v>10</v>
      </c>
      <c r="AV79" s="139">
        <v>10</v>
      </c>
      <c r="AW79" s="139">
        <v>10</v>
      </c>
      <c r="AX79" s="140">
        <v>10</v>
      </c>
      <c r="AY79" s="141" t="s">
        <v>619</v>
      </c>
      <c r="AZ79" s="106" t="s">
        <v>644</v>
      </c>
      <c r="BA79" s="89">
        <f t="shared" si="1"/>
        <v>46</v>
      </c>
      <c r="BB79" s="89"/>
    </row>
    <row r="80" spans="1:54" s="23" customFormat="1" ht="36" customHeight="1">
      <c r="A80" s="71" t="s">
        <v>190</v>
      </c>
      <c r="B80" s="71">
        <v>8</v>
      </c>
      <c r="C80" s="72" t="s">
        <v>498</v>
      </c>
      <c r="D80" s="98" t="s">
        <v>260</v>
      </c>
      <c r="E80" s="77" t="s">
        <v>541</v>
      </c>
      <c r="F80" s="77" t="s">
        <v>497</v>
      </c>
      <c r="G80" s="77" t="s">
        <v>239</v>
      </c>
      <c r="H80" s="77" t="s">
        <v>240</v>
      </c>
      <c r="I80" s="93">
        <v>39023</v>
      </c>
      <c r="J80" s="94">
        <v>39083</v>
      </c>
      <c r="K80" s="77" t="s">
        <v>229</v>
      </c>
      <c r="L80" s="107">
        <v>44197</v>
      </c>
      <c r="M80" s="77" t="s">
        <v>510</v>
      </c>
      <c r="N80" s="75" t="s">
        <v>69</v>
      </c>
      <c r="O80" s="77" t="s">
        <v>242</v>
      </c>
      <c r="P80" s="91" t="s">
        <v>227</v>
      </c>
      <c r="Q80" s="77" t="s">
        <v>241</v>
      </c>
      <c r="R80" s="95" t="s">
        <v>530</v>
      </c>
      <c r="S80" s="96" t="s">
        <v>625</v>
      </c>
      <c r="T80" s="84"/>
      <c r="U80" s="98" t="s">
        <v>13</v>
      </c>
      <c r="V80" s="108" t="s">
        <v>103</v>
      </c>
      <c r="W80" s="77" t="s">
        <v>243</v>
      </c>
      <c r="X80" s="84"/>
      <c r="Y80" s="100"/>
      <c r="Z80" s="100"/>
      <c r="AA80" s="138"/>
      <c r="AB80" s="127"/>
      <c r="AC80" s="127"/>
      <c r="AD80" s="127"/>
      <c r="AE80" s="127">
        <v>8.4000000000000005E-2</v>
      </c>
      <c r="AF80" s="127">
        <v>8.4000000000000005E-2</v>
      </c>
      <c r="AG80" s="127">
        <v>8.4000000000000005E-2</v>
      </c>
      <c r="AH80" s="128"/>
      <c r="AI80" s="128"/>
      <c r="AJ80" s="128"/>
      <c r="AK80" s="128"/>
      <c r="AL80" s="128"/>
      <c r="AM80" s="129">
        <v>0.1</v>
      </c>
      <c r="AN80" s="129" t="s">
        <v>621</v>
      </c>
      <c r="AO80" s="129" t="s">
        <v>621</v>
      </c>
      <c r="AP80" s="129" t="s">
        <v>621</v>
      </c>
      <c r="AQ80" s="129" t="s">
        <v>621</v>
      </c>
      <c r="AR80" s="139"/>
      <c r="AS80" s="139"/>
      <c r="AT80" s="139"/>
      <c r="AU80" s="139">
        <v>1</v>
      </c>
      <c r="AV80" s="139">
        <v>1</v>
      </c>
      <c r="AW80" s="139">
        <v>1</v>
      </c>
      <c r="AX80" s="140">
        <v>0</v>
      </c>
      <c r="AY80" s="141" t="s">
        <v>619</v>
      </c>
      <c r="AZ80" s="112"/>
      <c r="BA80" s="89">
        <f t="shared" si="1"/>
        <v>3</v>
      </c>
      <c r="BB80" s="89"/>
    </row>
    <row r="81" spans="1:54" s="23" customFormat="1" ht="26.25" customHeight="1">
      <c r="A81" s="181" t="s">
        <v>262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3"/>
      <c r="Y81" s="124"/>
      <c r="Z81" s="124"/>
      <c r="AA81" s="144"/>
      <c r="AB81" s="131"/>
      <c r="AC81" s="131"/>
      <c r="AD81" s="131"/>
      <c r="AE81" s="131"/>
      <c r="AF81" s="131"/>
      <c r="AG81" s="131"/>
      <c r="AH81" s="132"/>
      <c r="AI81" s="132"/>
      <c r="AJ81" s="132"/>
      <c r="AK81" s="132"/>
      <c r="AL81" s="132"/>
      <c r="AM81" s="131"/>
      <c r="AN81" s="131"/>
      <c r="AO81" s="131"/>
      <c r="AP81" s="131"/>
      <c r="AQ81" s="131"/>
      <c r="AR81" s="145"/>
      <c r="AS81" s="145"/>
      <c r="AT81" s="145"/>
      <c r="AU81" s="145"/>
      <c r="AV81" s="145"/>
      <c r="AW81" s="145"/>
      <c r="AX81" s="145"/>
      <c r="AY81" s="144"/>
      <c r="AZ81" s="100"/>
      <c r="BA81" s="89">
        <f t="shared" si="1"/>
        <v>0</v>
      </c>
      <c r="BB81" s="89"/>
    </row>
    <row r="82" spans="1:54" s="23" customFormat="1" ht="68.25" customHeight="1">
      <c r="A82" s="71" t="s">
        <v>190</v>
      </c>
      <c r="B82" s="71">
        <v>1</v>
      </c>
      <c r="C82" s="72" t="s">
        <v>342</v>
      </c>
      <c r="D82" s="90" t="s">
        <v>262</v>
      </c>
      <c r="E82" s="77" t="s">
        <v>570</v>
      </c>
      <c r="F82" s="77" t="s">
        <v>230</v>
      </c>
      <c r="G82" s="92" t="s">
        <v>217</v>
      </c>
      <c r="H82" s="91" t="s">
        <v>221</v>
      </c>
      <c r="I82" s="93">
        <v>39022</v>
      </c>
      <c r="J82" s="93">
        <v>39083</v>
      </c>
      <c r="K82" s="77" t="s">
        <v>229</v>
      </c>
      <c r="L82" s="91" t="s">
        <v>225</v>
      </c>
      <c r="M82" s="77" t="s">
        <v>506</v>
      </c>
      <c r="N82" s="75" t="s">
        <v>150</v>
      </c>
      <c r="O82" s="91" t="s">
        <v>226</v>
      </c>
      <c r="P82" s="91" t="s">
        <v>574</v>
      </c>
      <c r="Q82" s="77" t="s">
        <v>241</v>
      </c>
      <c r="R82" s="95" t="s">
        <v>530</v>
      </c>
      <c r="S82" s="96" t="s">
        <v>639</v>
      </c>
      <c r="T82" s="84"/>
      <c r="U82" s="98" t="s">
        <v>43</v>
      </c>
      <c r="V82" s="99" t="str">
        <f>IF(ISBLANK(U82),"", IF(ISERROR(VLOOKUP(U82,Справочники!$A$32:$B$87,2,FALSE)),"Группы полномочий",VLOOKUP(U82,Справочники!$A$32:$B$87,2,FALSE)))</f>
        <v>10 - Социальная поддержка населения</v>
      </c>
      <c r="W82" s="75" t="s">
        <v>194</v>
      </c>
      <c r="X82" s="84"/>
      <c r="Y82" s="100">
        <v>0</v>
      </c>
      <c r="Z82" s="100">
        <v>0</v>
      </c>
      <c r="AA82" s="138">
        <v>0</v>
      </c>
      <c r="AB82" s="127">
        <v>0</v>
      </c>
      <c r="AC82" s="127">
        <v>0.4</v>
      </c>
      <c r="AD82" s="127">
        <v>0.7</v>
      </c>
      <c r="AE82" s="127">
        <v>0.8</v>
      </c>
      <c r="AF82" s="127">
        <v>1.2</v>
      </c>
      <c r="AG82" s="127">
        <v>0.9</v>
      </c>
      <c r="AH82" s="128"/>
      <c r="AI82" s="128"/>
      <c r="AJ82" s="128"/>
      <c r="AK82" s="128"/>
      <c r="AL82" s="128"/>
      <c r="AM82" s="129">
        <v>1</v>
      </c>
      <c r="AN82" s="129">
        <v>1</v>
      </c>
      <c r="AO82" s="129">
        <v>1</v>
      </c>
      <c r="AP82" s="129">
        <v>1</v>
      </c>
      <c r="AQ82" s="129">
        <v>1</v>
      </c>
      <c r="AR82" s="139">
        <v>0</v>
      </c>
      <c r="AS82" s="139">
        <v>15</v>
      </c>
      <c r="AT82" s="139">
        <v>13</v>
      </c>
      <c r="AU82" s="139">
        <v>14</v>
      </c>
      <c r="AV82" s="139">
        <v>18</v>
      </c>
      <c r="AW82" s="139">
        <v>18</v>
      </c>
      <c r="AX82" s="140">
        <v>18</v>
      </c>
      <c r="AY82" s="141" t="s">
        <v>619</v>
      </c>
      <c r="AZ82" s="106" t="s">
        <v>640</v>
      </c>
      <c r="BA82" s="89">
        <f t="shared" si="1"/>
        <v>78</v>
      </c>
      <c r="BB82" s="89"/>
    </row>
    <row r="83" spans="1:54" s="23" customFormat="1" ht="104.25" customHeight="1">
      <c r="A83" s="71" t="s">
        <v>190</v>
      </c>
      <c r="B83" s="71">
        <v>2</v>
      </c>
      <c r="C83" s="72" t="s">
        <v>343</v>
      </c>
      <c r="D83" s="90" t="s">
        <v>262</v>
      </c>
      <c r="E83" s="77" t="s">
        <v>543</v>
      </c>
      <c r="F83" s="77" t="s">
        <v>231</v>
      </c>
      <c r="G83" s="92" t="s">
        <v>218</v>
      </c>
      <c r="H83" s="91" t="s">
        <v>222</v>
      </c>
      <c r="I83" s="93">
        <v>42300</v>
      </c>
      <c r="J83" s="94">
        <v>42005</v>
      </c>
      <c r="K83" s="77" t="s">
        <v>229</v>
      </c>
      <c r="L83" s="91" t="s">
        <v>225</v>
      </c>
      <c r="M83" s="77" t="s">
        <v>507</v>
      </c>
      <c r="N83" s="75" t="s">
        <v>150</v>
      </c>
      <c r="O83" s="91" t="s">
        <v>226</v>
      </c>
      <c r="P83" s="91" t="s">
        <v>574</v>
      </c>
      <c r="Q83" s="77" t="s">
        <v>241</v>
      </c>
      <c r="R83" s="95" t="s">
        <v>530</v>
      </c>
      <c r="S83" s="96" t="s">
        <v>625</v>
      </c>
      <c r="T83" s="84"/>
      <c r="U83" s="98" t="s">
        <v>341</v>
      </c>
      <c r="V83" s="99" t="str">
        <f>IF(ISBLANK(U83),"", IF(ISERROR(VLOOKUP(U83,Справочники!$A$32:$B$87,2,FALSE)),"Группы полномочий",VLOOKUP(U83,Справочники!$A$32:$B$87,2,FALSE)))</f>
        <v>Группы полномочий</v>
      </c>
      <c r="W83" s="75" t="s">
        <v>194</v>
      </c>
      <c r="X83" s="84"/>
      <c r="Y83" s="100">
        <v>0</v>
      </c>
      <c r="Z83" s="100">
        <v>0</v>
      </c>
      <c r="AA83" s="138">
        <v>0</v>
      </c>
      <c r="AB83" s="127">
        <v>0</v>
      </c>
      <c r="AC83" s="127">
        <v>0</v>
      </c>
      <c r="AD83" s="127">
        <v>0</v>
      </c>
      <c r="AE83" s="127">
        <v>0</v>
      </c>
      <c r="AF83" s="127">
        <v>0</v>
      </c>
      <c r="AG83" s="127">
        <v>0</v>
      </c>
      <c r="AH83" s="128"/>
      <c r="AI83" s="128"/>
      <c r="AJ83" s="128"/>
      <c r="AK83" s="128"/>
      <c r="AL83" s="128"/>
      <c r="AM83" s="129">
        <v>0</v>
      </c>
      <c r="AN83" s="129">
        <v>1</v>
      </c>
      <c r="AO83" s="129">
        <v>1</v>
      </c>
      <c r="AP83" s="129">
        <v>1</v>
      </c>
      <c r="AQ83" s="129">
        <v>1</v>
      </c>
      <c r="AR83" s="139">
        <v>0</v>
      </c>
      <c r="AS83" s="139">
        <v>0</v>
      </c>
      <c r="AT83" s="139">
        <v>0</v>
      </c>
      <c r="AU83" s="139">
        <v>0</v>
      </c>
      <c r="AV83" s="139">
        <v>0</v>
      </c>
      <c r="AW83" s="139">
        <v>0</v>
      </c>
      <c r="AX83" s="140">
        <v>0</v>
      </c>
      <c r="AY83" s="141" t="s">
        <v>620</v>
      </c>
      <c r="AZ83" s="170" t="s">
        <v>638</v>
      </c>
      <c r="BA83" s="89">
        <f t="shared" si="1"/>
        <v>0</v>
      </c>
      <c r="BB83" s="89"/>
    </row>
    <row r="84" spans="1:54" s="23" customFormat="1" ht="140.25" customHeight="1">
      <c r="A84" s="71" t="s">
        <v>190</v>
      </c>
      <c r="B84" s="71">
        <v>3</v>
      </c>
      <c r="C84" s="72" t="s">
        <v>403</v>
      </c>
      <c r="D84" s="90" t="s">
        <v>262</v>
      </c>
      <c r="E84" s="77" t="s">
        <v>543</v>
      </c>
      <c r="F84" s="77" t="s">
        <v>232</v>
      </c>
      <c r="G84" s="92" t="s">
        <v>219</v>
      </c>
      <c r="H84" s="91" t="s">
        <v>223</v>
      </c>
      <c r="I84" s="93">
        <v>42300</v>
      </c>
      <c r="J84" s="94">
        <v>42005</v>
      </c>
      <c r="K84" s="77" t="s">
        <v>229</v>
      </c>
      <c r="L84" s="91" t="s">
        <v>225</v>
      </c>
      <c r="M84" s="77" t="s">
        <v>508</v>
      </c>
      <c r="N84" s="75" t="s">
        <v>150</v>
      </c>
      <c r="O84" s="74" t="s">
        <v>630</v>
      </c>
      <c r="P84" s="91" t="s">
        <v>574</v>
      </c>
      <c r="Q84" s="77" t="s">
        <v>241</v>
      </c>
      <c r="R84" s="95" t="s">
        <v>530</v>
      </c>
      <c r="S84" s="96" t="s">
        <v>276</v>
      </c>
      <c r="T84" s="84"/>
      <c r="U84" s="98" t="s">
        <v>47</v>
      </c>
      <c r="V84" s="99" t="str">
        <f>IF(ISBLANK(U84),"", IF(ISERROR(VLOOKUP(U84,Справочники!$A$32:$B$87,2,FALSE)),"Группы полномочий",VLOOKUP(U84,Справочники!$A$32:$B$87,2,FALSE)))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84" s="75" t="s">
        <v>194</v>
      </c>
      <c r="X84" s="84"/>
      <c r="Y84" s="100">
        <v>0</v>
      </c>
      <c r="Z84" s="100">
        <v>0</v>
      </c>
      <c r="AA84" s="138">
        <v>0</v>
      </c>
      <c r="AB84" s="127">
        <v>0.1</v>
      </c>
      <c r="AC84" s="127">
        <v>0.05</v>
      </c>
      <c r="AD84" s="127">
        <v>0.2</v>
      </c>
      <c r="AE84" s="127">
        <v>0.2</v>
      </c>
      <c r="AF84" s="127">
        <v>0.2</v>
      </c>
      <c r="AG84" s="127">
        <v>0.2</v>
      </c>
      <c r="AH84" s="128"/>
      <c r="AI84" s="128"/>
      <c r="AJ84" s="128"/>
      <c r="AK84" s="128"/>
      <c r="AL84" s="128"/>
      <c r="AM84" s="129">
        <v>1</v>
      </c>
      <c r="AN84" s="129">
        <v>1</v>
      </c>
      <c r="AO84" s="129">
        <v>1</v>
      </c>
      <c r="AP84" s="129">
        <v>1</v>
      </c>
      <c r="AQ84" s="129">
        <v>1</v>
      </c>
      <c r="AR84" s="139">
        <v>2</v>
      </c>
      <c r="AS84" s="139">
        <v>3</v>
      </c>
      <c r="AT84" s="139">
        <v>3</v>
      </c>
      <c r="AU84" s="139">
        <v>3</v>
      </c>
      <c r="AV84" s="139">
        <v>3</v>
      </c>
      <c r="AW84" s="139">
        <v>3</v>
      </c>
      <c r="AX84" s="140">
        <v>3</v>
      </c>
      <c r="AY84" s="141" t="s">
        <v>619</v>
      </c>
      <c r="AZ84" s="106" t="s">
        <v>631</v>
      </c>
      <c r="BA84" s="89">
        <f t="shared" si="1"/>
        <v>15</v>
      </c>
      <c r="BB84" s="89"/>
    </row>
    <row r="85" spans="1:54" s="23" customFormat="1" ht="52.5" customHeight="1">
      <c r="A85" s="71" t="s">
        <v>190</v>
      </c>
      <c r="B85" s="71">
        <v>4</v>
      </c>
      <c r="C85" s="72" t="s">
        <v>344</v>
      </c>
      <c r="D85" s="90" t="s">
        <v>262</v>
      </c>
      <c r="E85" s="77" t="s">
        <v>543</v>
      </c>
      <c r="F85" s="77" t="s">
        <v>233</v>
      </c>
      <c r="G85" s="77" t="s">
        <v>334</v>
      </c>
      <c r="H85" s="91" t="s">
        <v>224</v>
      </c>
      <c r="I85" s="93">
        <v>43329</v>
      </c>
      <c r="J85" s="94">
        <v>42005</v>
      </c>
      <c r="K85" s="77" t="s">
        <v>229</v>
      </c>
      <c r="L85" s="91" t="s">
        <v>225</v>
      </c>
      <c r="M85" s="77" t="s">
        <v>509</v>
      </c>
      <c r="N85" s="75" t="s">
        <v>150</v>
      </c>
      <c r="O85" s="91" t="s">
        <v>226</v>
      </c>
      <c r="P85" s="91" t="s">
        <v>574</v>
      </c>
      <c r="Q85" s="77" t="s">
        <v>241</v>
      </c>
      <c r="R85" s="95" t="s">
        <v>530</v>
      </c>
      <c r="S85" s="96" t="s">
        <v>251</v>
      </c>
      <c r="T85" s="84"/>
      <c r="U85" s="98" t="s">
        <v>55</v>
      </c>
      <c r="V85" s="99" t="str">
        <f>IF(ISBLANK(U85),"", IF(ISERROR(VLOOKUP(U85,Справочники!$A$32:$B$87,2,FALSE)),"Группы полномочий",VLOOKUP(U85,Справочники!$A$32:$B$87,2,FALSE)))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85" s="75" t="s">
        <v>194</v>
      </c>
      <c r="X85" s="84"/>
      <c r="Y85" s="100">
        <v>0</v>
      </c>
      <c r="Z85" s="100">
        <v>0</v>
      </c>
      <c r="AA85" s="138">
        <v>0</v>
      </c>
      <c r="AB85" s="127">
        <v>0</v>
      </c>
      <c r="AC85" s="127">
        <v>0</v>
      </c>
      <c r="AD85" s="127">
        <v>0</v>
      </c>
      <c r="AE85" s="127">
        <v>0</v>
      </c>
      <c r="AF85" s="127">
        <v>0</v>
      </c>
      <c r="AG85" s="127">
        <v>0</v>
      </c>
      <c r="AH85" s="128"/>
      <c r="AI85" s="128"/>
      <c r="AJ85" s="128"/>
      <c r="AK85" s="128"/>
      <c r="AL85" s="128"/>
      <c r="AM85" s="129">
        <v>0</v>
      </c>
      <c r="AN85" s="129">
        <v>0.5</v>
      </c>
      <c r="AO85" s="129">
        <v>0.5</v>
      </c>
      <c r="AP85" s="129">
        <v>0.05</v>
      </c>
      <c r="AQ85" s="129">
        <v>0.5</v>
      </c>
      <c r="AR85" s="139">
        <v>0</v>
      </c>
      <c r="AS85" s="139">
        <v>0</v>
      </c>
      <c r="AT85" s="139">
        <v>0</v>
      </c>
      <c r="AU85" s="139">
        <v>0</v>
      </c>
      <c r="AV85" s="139">
        <v>0</v>
      </c>
      <c r="AW85" s="139">
        <v>0</v>
      </c>
      <c r="AX85" s="140">
        <v>0</v>
      </c>
      <c r="AY85" s="141" t="s">
        <v>620</v>
      </c>
      <c r="AZ85" s="106" t="s">
        <v>641</v>
      </c>
      <c r="BA85" s="89">
        <f t="shared" si="1"/>
        <v>0</v>
      </c>
      <c r="BB85" s="89"/>
    </row>
    <row r="86" spans="1:54" s="23" customFormat="1" ht="136.5" customHeight="1">
      <c r="A86" s="71" t="s">
        <v>190</v>
      </c>
      <c r="B86" s="71">
        <v>5</v>
      </c>
      <c r="C86" s="72" t="s">
        <v>352</v>
      </c>
      <c r="D86" s="90" t="s">
        <v>262</v>
      </c>
      <c r="E86" s="77" t="s">
        <v>543</v>
      </c>
      <c r="F86" s="77" t="s">
        <v>246</v>
      </c>
      <c r="G86" s="77" t="s">
        <v>335</v>
      </c>
      <c r="H86" s="91" t="s">
        <v>244</v>
      </c>
      <c r="I86" s="93">
        <v>39022</v>
      </c>
      <c r="J86" s="94">
        <v>39083</v>
      </c>
      <c r="K86" s="77" t="s">
        <v>229</v>
      </c>
      <c r="L86" s="91" t="s">
        <v>225</v>
      </c>
      <c r="M86" s="77" t="s">
        <v>511</v>
      </c>
      <c r="N86" s="75" t="s">
        <v>150</v>
      </c>
      <c r="O86" s="77" t="s">
        <v>248</v>
      </c>
      <c r="P86" s="91" t="s">
        <v>574</v>
      </c>
      <c r="Q86" s="77" t="s">
        <v>241</v>
      </c>
      <c r="R86" s="95" t="s">
        <v>530</v>
      </c>
      <c r="S86" s="117" t="s">
        <v>274</v>
      </c>
      <c r="T86" s="84"/>
      <c r="U86" s="98" t="s">
        <v>57</v>
      </c>
      <c r="V86" s="99" t="str">
        <f>IF(ISBLANK(U86),"", IF(ISERROR(VLOOKUP(U86,Справочники!$A$32:$B$87,2,FALSE)),"Группы полномочий",VLOOKUP(U86,Справочники!$A$32:$B$87,2,FALSE)))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86" s="75" t="s">
        <v>194</v>
      </c>
      <c r="X86" s="84"/>
      <c r="Y86" s="100">
        <v>0</v>
      </c>
      <c r="Z86" s="100">
        <v>0</v>
      </c>
      <c r="AA86" s="138">
        <v>0</v>
      </c>
      <c r="AB86" s="127">
        <v>0</v>
      </c>
      <c r="AC86" s="127">
        <v>0</v>
      </c>
      <c r="AD86" s="127">
        <v>0</v>
      </c>
      <c r="AE86" s="127">
        <v>0</v>
      </c>
      <c r="AF86" s="127">
        <v>0</v>
      </c>
      <c r="AG86" s="127">
        <v>0</v>
      </c>
      <c r="AH86" s="128"/>
      <c r="AI86" s="128"/>
      <c r="AJ86" s="128"/>
      <c r="AK86" s="128"/>
      <c r="AL86" s="128"/>
      <c r="AM86" s="129">
        <v>0</v>
      </c>
      <c r="AN86" s="129">
        <v>0.5</v>
      </c>
      <c r="AO86" s="129">
        <v>0.05</v>
      </c>
      <c r="AP86" s="129">
        <v>0.05</v>
      </c>
      <c r="AQ86" s="129">
        <v>0.05</v>
      </c>
      <c r="AR86" s="139">
        <v>0</v>
      </c>
      <c r="AS86" s="139">
        <v>0</v>
      </c>
      <c r="AT86" s="139">
        <v>0</v>
      </c>
      <c r="AU86" s="139">
        <v>0</v>
      </c>
      <c r="AV86" s="139">
        <v>0</v>
      </c>
      <c r="AW86" s="139">
        <v>0</v>
      </c>
      <c r="AX86" s="140">
        <v>0</v>
      </c>
      <c r="AY86" s="141" t="s">
        <v>620</v>
      </c>
      <c r="AZ86" s="106" t="s">
        <v>642</v>
      </c>
      <c r="BA86" s="89">
        <f t="shared" si="1"/>
        <v>0</v>
      </c>
      <c r="BB86" s="89"/>
    </row>
    <row r="87" spans="1:54" s="23" customFormat="1" ht="57.75" customHeight="1">
      <c r="A87" s="71" t="s">
        <v>190</v>
      </c>
      <c r="B87" s="71">
        <v>6</v>
      </c>
      <c r="C87" s="72" t="s">
        <v>404</v>
      </c>
      <c r="D87" s="90" t="s">
        <v>262</v>
      </c>
      <c r="E87" s="77" t="s">
        <v>502</v>
      </c>
      <c r="F87" s="77" t="s">
        <v>234</v>
      </c>
      <c r="G87" s="114" t="s">
        <v>334</v>
      </c>
      <c r="H87" s="118" t="s">
        <v>250</v>
      </c>
      <c r="I87" s="93">
        <v>43795</v>
      </c>
      <c r="J87" s="94">
        <v>43831</v>
      </c>
      <c r="K87" s="77" t="s">
        <v>229</v>
      </c>
      <c r="L87" s="91" t="s">
        <v>225</v>
      </c>
      <c r="M87" s="77" t="s">
        <v>509</v>
      </c>
      <c r="N87" s="75" t="s">
        <v>150</v>
      </c>
      <c r="O87" s="91" t="s">
        <v>226</v>
      </c>
      <c r="P87" s="91" t="s">
        <v>227</v>
      </c>
      <c r="Q87" s="77" t="s">
        <v>241</v>
      </c>
      <c r="R87" s="95" t="s">
        <v>530</v>
      </c>
      <c r="S87" s="96" t="s">
        <v>251</v>
      </c>
      <c r="T87" s="84"/>
      <c r="U87" s="98" t="s">
        <v>55</v>
      </c>
      <c r="V87" s="99" t="str">
        <f>IF(ISBLANK(U87),"", IF(ISERROR(VLOOKUP(U87,Справочники!$A$32:$B$87,2,FALSE)),"Группы полномочий",VLOOKUP(U87,Справочники!$A$32:$B$87,2,FALSE)))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87" s="75" t="s">
        <v>194</v>
      </c>
      <c r="X87" s="84"/>
      <c r="Y87" s="100">
        <v>0</v>
      </c>
      <c r="Z87" s="100">
        <v>0</v>
      </c>
      <c r="AA87" s="138">
        <v>0</v>
      </c>
      <c r="AB87" s="127">
        <v>0</v>
      </c>
      <c r="AC87" s="127">
        <v>0</v>
      </c>
      <c r="AD87" s="127">
        <v>0</v>
      </c>
      <c r="AE87" s="127">
        <v>0</v>
      </c>
      <c r="AF87" s="127">
        <v>0</v>
      </c>
      <c r="AG87" s="127">
        <v>0</v>
      </c>
      <c r="AH87" s="128"/>
      <c r="AI87" s="128"/>
      <c r="AJ87" s="128"/>
      <c r="AK87" s="128"/>
      <c r="AL87" s="128"/>
      <c r="AM87" s="129">
        <v>0</v>
      </c>
      <c r="AN87" s="129">
        <v>0.5</v>
      </c>
      <c r="AO87" s="129">
        <v>0.05</v>
      </c>
      <c r="AP87" s="129">
        <v>0.5</v>
      </c>
      <c r="AQ87" s="129">
        <v>0.5</v>
      </c>
      <c r="AR87" s="139">
        <v>0</v>
      </c>
      <c r="AS87" s="139">
        <v>0</v>
      </c>
      <c r="AT87" s="139">
        <v>0</v>
      </c>
      <c r="AU87" s="139">
        <v>0</v>
      </c>
      <c r="AV87" s="139">
        <v>0</v>
      </c>
      <c r="AW87" s="139">
        <v>0</v>
      </c>
      <c r="AX87" s="140">
        <v>0</v>
      </c>
      <c r="AY87" s="141" t="s">
        <v>621</v>
      </c>
      <c r="AZ87" s="106" t="s">
        <v>648</v>
      </c>
      <c r="BA87" s="89">
        <f t="shared" si="1"/>
        <v>0</v>
      </c>
      <c r="BB87" s="89"/>
    </row>
    <row r="88" spans="1:54" s="23" customFormat="1" ht="49.5" customHeight="1">
      <c r="A88" s="71" t="s">
        <v>190</v>
      </c>
      <c r="B88" s="71">
        <v>7</v>
      </c>
      <c r="C88" s="72" t="s">
        <v>405</v>
      </c>
      <c r="D88" s="90" t="s">
        <v>262</v>
      </c>
      <c r="E88" s="77" t="s">
        <v>502</v>
      </c>
      <c r="F88" s="77" t="s">
        <v>235</v>
      </c>
      <c r="G88" s="114" t="s">
        <v>336</v>
      </c>
      <c r="H88" s="118" t="s">
        <v>244</v>
      </c>
      <c r="I88" s="93">
        <v>43795</v>
      </c>
      <c r="J88" s="94">
        <v>43831</v>
      </c>
      <c r="K88" s="77" t="s">
        <v>229</v>
      </c>
      <c r="L88" s="91" t="s">
        <v>225</v>
      </c>
      <c r="M88" s="77" t="s">
        <v>511</v>
      </c>
      <c r="N88" s="75" t="s">
        <v>150</v>
      </c>
      <c r="O88" s="77" t="s">
        <v>248</v>
      </c>
      <c r="P88" s="91" t="s">
        <v>227</v>
      </c>
      <c r="Q88" s="77" t="s">
        <v>241</v>
      </c>
      <c r="R88" s="95" t="s">
        <v>530</v>
      </c>
      <c r="S88" s="117" t="s">
        <v>274</v>
      </c>
      <c r="T88" s="84"/>
      <c r="U88" s="98" t="s">
        <v>57</v>
      </c>
      <c r="V88" s="99" t="str">
        <f>IF(ISBLANK(U88),"", IF(ISERROR(VLOOKUP(U88,Справочники!$A$32:$B$87,2,FALSE)),"Группы полномочий",VLOOKUP(U88,Справочники!$A$32:$B$87,2,FALSE)))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88" s="75" t="s">
        <v>194</v>
      </c>
      <c r="X88" s="84"/>
      <c r="Y88" s="100">
        <v>0</v>
      </c>
      <c r="Z88" s="100">
        <v>0</v>
      </c>
      <c r="AA88" s="138">
        <v>0</v>
      </c>
      <c r="AB88" s="127">
        <v>0</v>
      </c>
      <c r="AC88" s="127">
        <v>0</v>
      </c>
      <c r="AD88" s="127">
        <v>0</v>
      </c>
      <c r="AE88" s="127">
        <v>0</v>
      </c>
      <c r="AF88" s="127">
        <v>0</v>
      </c>
      <c r="AG88" s="127">
        <v>0</v>
      </c>
      <c r="AH88" s="128"/>
      <c r="AI88" s="128"/>
      <c r="AJ88" s="128"/>
      <c r="AK88" s="128"/>
      <c r="AL88" s="128"/>
      <c r="AM88" s="129">
        <v>0</v>
      </c>
      <c r="AN88" s="129">
        <v>1</v>
      </c>
      <c r="AO88" s="129">
        <v>1</v>
      </c>
      <c r="AP88" s="129">
        <v>1</v>
      </c>
      <c r="AQ88" s="129">
        <v>1</v>
      </c>
      <c r="AR88" s="139">
        <v>0</v>
      </c>
      <c r="AS88" s="139">
        <v>0</v>
      </c>
      <c r="AT88" s="139">
        <v>0</v>
      </c>
      <c r="AU88" s="139">
        <v>0</v>
      </c>
      <c r="AV88" s="139">
        <v>0</v>
      </c>
      <c r="AW88" s="139">
        <v>0</v>
      </c>
      <c r="AX88" s="140">
        <v>0</v>
      </c>
      <c r="AY88" s="141" t="s">
        <v>621</v>
      </c>
      <c r="AZ88" s="106" t="s">
        <v>648</v>
      </c>
      <c r="BA88" s="89">
        <f t="shared" si="1"/>
        <v>0</v>
      </c>
      <c r="BB88" s="89"/>
    </row>
    <row r="89" spans="1:54" s="23" customFormat="1" ht="26.25" customHeight="1">
      <c r="A89" s="71" t="s">
        <v>190</v>
      </c>
      <c r="B89" s="71">
        <v>8</v>
      </c>
      <c r="C89" s="72" t="s">
        <v>406</v>
      </c>
      <c r="D89" s="90" t="s">
        <v>262</v>
      </c>
      <c r="E89" s="77" t="s">
        <v>502</v>
      </c>
      <c r="F89" s="77" t="s">
        <v>236</v>
      </c>
      <c r="G89" s="114" t="s">
        <v>337</v>
      </c>
      <c r="H89" s="118" t="s">
        <v>253</v>
      </c>
      <c r="I89" s="93">
        <v>43795</v>
      </c>
      <c r="J89" s="94">
        <v>43831</v>
      </c>
      <c r="K89" s="77" t="s">
        <v>229</v>
      </c>
      <c r="L89" s="91" t="s">
        <v>225</v>
      </c>
      <c r="M89" s="77" t="s">
        <v>512</v>
      </c>
      <c r="N89" s="75" t="s">
        <v>150</v>
      </c>
      <c r="O89" s="77" t="s">
        <v>254</v>
      </c>
      <c r="P89" s="91" t="s">
        <v>227</v>
      </c>
      <c r="Q89" s="77" t="s">
        <v>241</v>
      </c>
      <c r="R89" s="95" t="s">
        <v>530</v>
      </c>
      <c r="S89" s="96" t="s">
        <v>275</v>
      </c>
      <c r="T89" s="84"/>
      <c r="U89" s="98" t="s">
        <v>16</v>
      </c>
      <c r="V89" s="108" t="s">
        <v>106</v>
      </c>
      <c r="W89" s="75" t="s">
        <v>194</v>
      </c>
      <c r="X89" s="84"/>
      <c r="Y89" s="100">
        <v>0</v>
      </c>
      <c r="Z89" s="100">
        <v>0</v>
      </c>
      <c r="AA89" s="138">
        <v>0</v>
      </c>
      <c r="AB89" s="127">
        <v>0</v>
      </c>
      <c r="AC89" s="127">
        <v>0</v>
      </c>
      <c r="AD89" s="127">
        <v>0</v>
      </c>
      <c r="AE89" s="127">
        <v>0</v>
      </c>
      <c r="AF89" s="127">
        <v>0</v>
      </c>
      <c r="AG89" s="127">
        <v>0</v>
      </c>
      <c r="AH89" s="128"/>
      <c r="AI89" s="128"/>
      <c r="AJ89" s="128"/>
      <c r="AK89" s="128"/>
      <c r="AL89" s="128"/>
      <c r="AM89" s="129">
        <v>0</v>
      </c>
      <c r="AN89" s="129">
        <v>1</v>
      </c>
      <c r="AO89" s="129">
        <v>1</v>
      </c>
      <c r="AP89" s="129">
        <v>1</v>
      </c>
      <c r="AQ89" s="129">
        <v>1</v>
      </c>
      <c r="AR89" s="139">
        <v>0</v>
      </c>
      <c r="AS89" s="139">
        <v>0</v>
      </c>
      <c r="AT89" s="139">
        <v>0</v>
      </c>
      <c r="AU89" s="139">
        <v>0</v>
      </c>
      <c r="AV89" s="139">
        <v>0</v>
      </c>
      <c r="AW89" s="139">
        <v>0</v>
      </c>
      <c r="AX89" s="140">
        <v>0</v>
      </c>
      <c r="AY89" s="141" t="s">
        <v>621</v>
      </c>
      <c r="AZ89" s="106" t="s">
        <v>648</v>
      </c>
      <c r="BA89" s="89">
        <f t="shared" si="1"/>
        <v>0</v>
      </c>
      <c r="BB89" s="89"/>
    </row>
    <row r="90" spans="1:54" s="23" customFormat="1" ht="26.25" customHeight="1">
      <c r="A90" s="71" t="s">
        <v>190</v>
      </c>
      <c r="B90" s="71">
        <v>9</v>
      </c>
      <c r="C90" s="72" t="s">
        <v>407</v>
      </c>
      <c r="D90" s="90" t="s">
        <v>262</v>
      </c>
      <c r="E90" s="77" t="s">
        <v>651</v>
      </c>
      <c r="F90" s="77" t="s">
        <v>238</v>
      </c>
      <c r="G90" s="77" t="s">
        <v>239</v>
      </c>
      <c r="H90" s="77" t="s">
        <v>240</v>
      </c>
      <c r="I90" s="93">
        <v>39022</v>
      </c>
      <c r="J90" s="94">
        <v>39083</v>
      </c>
      <c r="K90" s="77" t="s">
        <v>229</v>
      </c>
      <c r="L90" s="146">
        <v>44197</v>
      </c>
      <c r="M90" s="77" t="s">
        <v>510</v>
      </c>
      <c r="N90" s="75" t="s">
        <v>69</v>
      </c>
      <c r="O90" s="77" t="s">
        <v>242</v>
      </c>
      <c r="P90" s="91" t="s">
        <v>227</v>
      </c>
      <c r="Q90" s="77" t="s">
        <v>241</v>
      </c>
      <c r="R90" s="95" t="s">
        <v>530</v>
      </c>
      <c r="S90" s="96" t="s">
        <v>625</v>
      </c>
      <c r="T90" s="84"/>
      <c r="U90" s="98" t="s">
        <v>13</v>
      </c>
      <c r="V90" s="108" t="s">
        <v>103</v>
      </c>
      <c r="W90" s="77" t="s">
        <v>243</v>
      </c>
      <c r="X90" s="84"/>
      <c r="Y90" s="100"/>
      <c r="Z90" s="100"/>
      <c r="AA90" s="138"/>
      <c r="AB90" s="127"/>
      <c r="AC90" s="127"/>
      <c r="AD90" s="84">
        <v>149.74299999999999</v>
      </c>
      <c r="AE90" s="84">
        <v>219.059</v>
      </c>
      <c r="AF90" s="127">
        <v>0</v>
      </c>
      <c r="AG90" s="127">
        <v>0</v>
      </c>
      <c r="AH90" s="128"/>
      <c r="AI90" s="128"/>
      <c r="AJ90" s="128"/>
      <c r="AK90" s="128"/>
      <c r="AL90" s="128"/>
      <c r="AM90" s="129">
        <v>0</v>
      </c>
      <c r="AN90" s="129" t="s">
        <v>621</v>
      </c>
      <c r="AO90" s="129" t="s">
        <v>621</v>
      </c>
      <c r="AP90" s="129" t="s">
        <v>621</v>
      </c>
      <c r="AQ90" s="129" t="s">
        <v>621</v>
      </c>
      <c r="AR90" s="139">
        <v>0</v>
      </c>
      <c r="AS90" s="139">
        <v>0</v>
      </c>
      <c r="AT90" s="139">
        <v>1</v>
      </c>
      <c r="AU90" s="139">
        <v>1</v>
      </c>
      <c r="AV90" s="139">
        <v>0</v>
      </c>
      <c r="AW90" s="139">
        <v>0</v>
      </c>
      <c r="AX90" s="140">
        <v>0</v>
      </c>
      <c r="AY90" s="141" t="s">
        <v>619</v>
      </c>
      <c r="AZ90" s="112"/>
      <c r="BA90" s="89">
        <f t="shared" si="1"/>
        <v>2</v>
      </c>
      <c r="BB90" s="89"/>
    </row>
    <row r="91" spans="1:54" s="23" customFormat="1" ht="26.25" customHeight="1">
      <c r="A91" s="181" t="s">
        <v>265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3"/>
      <c r="Y91" s="124"/>
      <c r="Z91" s="124"/>
      <c r="AA91" s="144"/>
      <c r="AB91" s="131"/>
      <c r="AC91" s="131"/>
      <c r="AD91" s="131"/>
      <c r="AE91" s="131"/>
      <c r="AF91" s="131"/>
      <c r="AG91" s="131"/>
      <c r="AH91" s="132"/>
      <c r="AI91" s="132"/>
      <c r="AJ91" s="132"/>
      <c r="AK91" s="132"/>
      <c r="AL91" s="132"/>
      <c r="AM91" s="131"/>
      <c r="AN91" s="131"/>
      <c r="AO91" s="131"/>
      <c r="AP91" s="131"/>
      <c r="AQ91" s="131"/>
      <c r="AR91" s="145"/>
      <c r="AS91" s="145"/>
      <c r="AT91" s="145"/>
      <c r="AU91" s="145"/>
      <c r="AV91" s="145"/>
      <c r="AW91" s="145"/>
      <c r="AX91" s="145"/>
      <c r="AY91" s="144"/>
      <c r="AZ91" s="100"/>
      <c r="BA91" s="89">
        <f t="shared" si="1"/>
        <v>0</v>
      </c>
      <c r="BB91" s="89"/>
    </row>
    <row r="92" spans="1:54" s="23" customFormat="1" ht="68.25" customHeight="1">
      <c r="A92" s="71" t="s">
        <v>190</v>
      </c>
      <c r="B92" s="71">
        <v>1</v>
      </c>
      <c r="C92" s="72" t="s">
        <v>408</v>
      </c>
      <c r="D92" s="90" t="s">
        <v>265</v>
      </c>
      <c r="E92" s="77" t="s">
        <v>544</v>
      </c>
      <c r="F92" s="77" t="s">
        <v>230</v>
      </c>
      <c r="G92" s="77" t="s">
        <v>217</v>
      </c>
      <c r="H92" s="91" t="s">
        <v>221</v>
      </c>
      <c r="I92" s="93">
        <v>39031</v>
      </c>
      <c r="J92" s="147">
        <v>39083</v>
      </c>
      <c r="K92" s="77" t="s">
        <v>229</v>
      </c>
      <c r="L92" s="91" t="s">
        <v>225</v>
      </c>
      <c r="M92" s="77" t="s">
        <v>506</v>
      </c>
      <c r="N92" s="75" t="s">
        <v>150</v>
      </c>
      <c r="O92" s="91" t="s">
        <v>226</v>
      </c>
      <c r="P92" s="91" t="s">
        <v>574</v>
      </c>
      <c r="Q92" s="77" t="s">
        <v>241</v>
      </c>
      <c r="R92" s="95" t="s">
        <v>530</v>
      </c>
      <c r="S92" s="96" t="s">
        <v>639</v>
      </c>
      <c r="T92" s="84"/>
      <c r="U92" s="98" t="s">
        <v>43</v>
      </c>
      <c r="V92" s="99" t="str">
        <f>IF(ISBLANK(U92),"", IF(ISERROR(VLOOKUP(U92,Справочники!$A$32:$B$87,2,FALSE)),"Группы полномочий",VLOOKUP(U92,Справочники!$A$32:$B$87,2,FALSE)))</f>
        <v>10 - Социальная поддержка населения</v>
      </c>
      <c r="W92" s="75" t="s">
        <v>194</v>
      </c>
      <c r="X92" s="84"/>
      <c r="Y92" s="100">
        <v>0</v>
      </c>
      <c r="Z92" s="100">
        <v>0</v>
      </c>
      <c r="AA92" s="138">
        <v>0</v>
      </c>
      <c r="AB92" s="127">
        <v>3</v>
      </c>
      <c r="AC92" s="127">
        <v>0.7</v>
      </c>
      <c r="AD92" s="127">
        <v>1</v>
      </c>
      <c r="AE92" s="127">
        <v>1.1000000000000001</v>
      </c>
      <c r="AF92" s="127">
        <v>1.7</v>
      </c>
      <c r="AG92" s="127">
        <v>1.6</v>
      </c>
      <c r="AH92" s="128"/>
      <c r="AI92" s="128"/>
      <c r="AJ92" s="128"/>
      <c r="AK92" s="128"/>
      <c r="AL92" s="128"/>
      <c r="AM92" s="129">
        <v>2</v>
      </c>
      <c r="AN92" s="129">
        <v>2</v>
      </c>
      <c r="AO92" s="129">
        <v>2</v>
      </c>
      <c r="AP92" s="129">
        <v>2</v>
      </c>
      <c r="AQ92" s="129">
        <v>2</v>
      </c>
      <c r="AR92" s="139">
        <v>4</v>
      </c>
      <c r="AS92" s="139">
        <v>12</v>
      </c>
      <c r="AT92" s="139">
        <v>12</v>
      </c>
      <c r="AU92" s="139">
        <v>16</v>
      </c>
      <c r="AV92" s="139">
        <v>22</v>
      </c>
      <c r="AW92" s="139">
        <v>24</v>
      </c>
      <c r="AX92" s="140">
        <v>24</v>
      </c>
      <c r="AY92" s="141" t="s">
        <v>619</v>
      </c>
      <c r="AZ92" s="106" t="s">
        <v>640</v>
      </c>
      <c r="BA92" s="89">
        <f t="shared" si="1"/>
        <v>86</v>
      </c>
      <c r="BB92" s="89"/>
    </row>
    <row r="93" spans="1:54" s="23" customFormat="1" ht="50.25" customHeight="1">
      <c r="A93" s="71" t="s">
        <v>190</v>
      </c>
      <c r="B93" s="71">
        <v>2</v>
      </c>
      <c r="C93" s="72" t="s">
        <v>409</v>
      </c>
      <c r="D93" s="98" t="s">
        <v>265</v>
      </c>
      <c r="E93" s="77" t="s">
        <v>544</v>
      </c>
      <c r="F93" s="77" t="s">
        <v>231</v>
      </c>
      <c r="G93" s="77" t="s">
        <v>218</v>
      </c>
      <c r="H93" s="91" t="s">
        <v>222</v>
      </c>
      <c r="I93" s="93" t="s">
        <v>585</v>
      </c>
      <c r="J93" s="116">
        <v>42005</v>
      </c>
      <c r="K93" s="77" t="s">
        <v>229</v>
      </c>
      <c r="L93" s="91" t="s">
        <v>225</v>
      </c>
      <c r="M93" s="77" t="s">
        <v>507</v>
      </c>
      <c r="N93" s="75" t="s">
        <v>150</v>
      </c>
      <c r="O93" s="91" t="s">
        <v>226</v>
      </c>
      <c r="P93" s="91" t="s">
        <v>574</v>
      </c>
      <c r="Q93" s="77" t="s">
        <v>241</v>
      </c>
      <c r="R93" s="95" t="s">
        <v>530</v>
      </c>
      <c r="S93" s="96" t="s">
        <v>625</v>
      </c>
      <c r="T93" s="84"/>
      <c r="U93" s="98" t="s">
        <v>341</v>
      </c>
      <c r="V93" s="99" t="str">
        <f>IF(ISBLANK(U93),"", IF(ISERROR(VLOOKUP(U93,Справочники!$A$32:$B$87,2,FALSE)),"Группы полномочий",VLOOKUP(U93,Справочники!$A$32:$B$87,2,FALSE)))</f>
        <v>Группы полномочий</v>
      </c>
      <c r="W93" s="75" t="s">
        <v>194</v>
      </c>
      <c r="X93" s="84"/>
      <c r="Y93" s="100">
        <v>0</v>
      </c>
      <c r="Z93" s="100">
        <v>0</v>
      </c>
      <c r="AA93" s="138">
        <v>0</v>
      </c>
      <c r="AB93" s="127">
        <v>0</v>
      </c>
      <c r="AC93" s="127">
        <v>0</v>
      </c>
      <c r="AD93" s="127">
        <v>0</v>
      </c>
      <c r="AE93" s="127">
        <v>0</v>
      </c>
      <c r="AF93" s="127">
        <v>0</v>
      </c>
      <c r="AG93" s="127">
        <v>0</v>
      </c>
      <c r="AH93" s="128"/>
      <c r="AI93" s="128"/>
      <c r="AJ93" s="128"/>
      <c r="AK93" s="128"/>
      <c r="AL93" s="128"/>
      <c r="AM93" s="129">
        <v>0</v>
      </c>
      <c r="AN93" s="129">
        <v>1</v>
      </c>
      <c r="AO93" s="129">
        <v>1</v>
      </c>
      <c r="AP93" s="129">
        <v>1</v>
      </c>
      <c r="AQ93" s="129">
        <v>1</v>
      </c>
      <c r="AR93" s="139">
        <v>0</v>
      </c>
      <c r="AS93" s="139">
        <v>0</v>
      </c>
      <c r="AT93" s="139">
        <v>0</v>
      </c>
      <c r="AU93" s="139">
        <v>0</v>
      </c>
      <c r="AV93" s="139">
        <v>0</v>
      </c>
      <c r="AW93" s="139">
        <v>0</v>
      </c>
      <c r="AX93" s="140">
        <v>0</v>
      </c>
      <c r="AY93" s="141" t="s">
        <v>620</v>
      </c>
      <c r="AZ93" s="170" t="s">
        <v>638</v>
      </c>
      <c r="BA93" s="89">
        <f t="shared" si="1"/>
        <v>0</v>
      </c>
      <c r="BB93" s="89"/>
    </row>
    <row r="94" spans="1:54" s="23" customFormat="1" ht="114.75" customHeight="1">
      <c r="A94" s="71" t="s">
        <v>190</v>
      </c>
      <c r="B94" s="71">
        <v>3</v>
      </c>
      <c r="C94" s="72" t="s">
        <v>410</v>
      </c>
      <c r="D94" s="98" t="s">
        <v>265</v>
      </c>
      <c r="E94" s="77" t="s">
        <v>544</v>
      </c>
      <c r="F94" s="77" t="s">
        <v>232</v>
      </c>
      <c r="G94" s="148" t="s">
        <v>219</v>
      </c>
      <c r="H94" s="91" t="s">
        <v>223</v>
      </c>
      <c r="I94" s="93" t="s">
        <v>585</v>
      </c>
      <c r="J94" s="116">
        <v>42005</v>
      </c>
      <c r="K94" s="77" t="s">
        <v>229</v>
      </c>
      <c r="L94" s="91" t="s">
        <v>225</v>
      </c>
      <c r="M94" s="77" t="s">
        <v>508</v>
      </c>
      <c r="N94" s="75" t="s">
        <v>150</v>
      </c>
      <c r="O94" s="74" t="s">
        <v>630</v>
      </c>
      <c r="P94" s="91" t="s">
        <v>574</v>
      </c>
      <c r="Q94" s="77" t="s">
        <v>241</v>
      </c>
      <c r="R94" s="95" t="s">
        <v>530</v>
      </c>
      <c r="S94" s="96" t="s">
        <v>276</v>
      </c>
      <c r="T94" s="84"/>
      <c r="U94" s="98" t="s">
        <v>47</v>
      </c>
      <c r="V94" s="99" t="str">
        <f>IF(ISBLANK(U94),"", IF(ISERROR(VLOOKUP(U94,Справочники!$A$32:$B$87,2,FALSE)),"Группы полномочий",VLOOKUP(U94,Справочники!$A$32:$B$87,2,FALSE)))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94" s="75" t="s">
        <v>194</v>
      </c>
      <c r="X94" s="84"/>
      <c r="Y94" s="100">
        <v>0</v>
      </c>
      <c r="Z94" s="100">
        <v>0</v>
      </c>
      <c r="AA94" s="138">
        <v>0</v>
      </c>
      <c r="AB94" s="127">
        <v>0</v>
      </c>
      <c r="AC94" s="127">
        <v>0</v>
      </c>
      <c r="AD94" s="127">
        <v>0</v>
      </c>
      <c r="AE94" s="127">
        <v>0</v>
      </c>
      <c r="AF94" s="127">
        <v>0</v>
      </c>
      <c r="AG94" s="127">
        <v>0</v>
      </c>
      <c r="AH94" s="128"/>
      <c r="AI94" s="128"/>
      <c r="AJ94" s="128"/>
      <c r="AK94" s="128"/>
      <c r="AL94" s="128"/>
      <c r="AM94" s="129">
        <v>0</v>
      </c>
      <c r="AN94" s="129">
        <v>1</v>
      </c>
      <c r="AO94" s="129">
        <v>1</v>
      </c>
      <c r="AP94" s="129">
        <v>1</v>
      </c>
      <c r="AQ94" s="129">
        <v>1</v>
      </c>
      <c r="AR94" s="139">
        <v>0</v>
      </c>
      <c r="AS94" s="139">
        <v>0</v>
      </c>
      <c r="AT94" s="139">
        <v>0</v>
      </c>
      <c r="AU94" s="139">
        <v>0</v>
      </c>
      <c r="AV94" s="139">
        <v>0</v>
      </c>
      <c r="AW94" s="139">
        <v>0</v>
      </c>
      <c r="AX94" s="140">
        <v>0</v>
      </c>
      <c r="AY94" s="141" t="s">
        <v>620</v>
      </c>
      <c r="AZ94" s="106" t="s">
        <v>645</v>
      </c>
      <c r="BA94" s="89">
        <f t="shared" si="1"/>
        <v>0</v>
      </c>
      <c r="BB94" s="89"/>
    </row>
    <row r="95" spans="1:54" s="23" customFormat="1" ht="112.5" customHeight="1">
      <c r="A95" s="71" t="s">
        <v>190</v>
      </c>
      <c r="B95" s="71">
        <v>4</v>
      </c>
      <c r="C95" s="72" t="s">
        <v>411</v>
      </c>
      <c r="D95" s="98" t="s">
        <v>265</v>
      </c>
      <c r="E95" s="77" t="s">
        <v>544</v>
      </c>
      <c r="F95" s="77" t="s">
        <v>233</v>
      </c>
      <c r="G95" s="77" t="s">
        <v>270</v>
      </c>
      <c r="H95" s="91" t="s">
        <v>224</v>
      </c>
      <c r="I95" s="93">
        <v>40662</v>
      </c>
      <c r="J95" s="116">
        <v>40544</v>
      </c>
      <c r="K95" s="77" t="s">
        <v>229</v>
      </c>
      <c r="L95" s="91" t="s">
        <v>225</v>
      </c>
      <c r="M95" s="77" t="s">
        <v>509</v>
      </c>
      <c r="N95" s="75" t="s">
        <v>150</v>
      </c>
      <c r="O95" s="91" t="s">
        <v>226</v>
      </c>
      <c r="P95" s="91" t="s">
        <v>574</v>
      </c>
      <c r="Q95" s="77" t="s">
        <v>241</v>
      </c>
      <c r="R95" s="95" t="s">
        <v>530</v>
      </c>
      <c r="S95" s="96" t="s">
        <v>251</v>
      </c>
      <c r="T95" s="84"/>
      <c r="U95" s="98" t="s">
        <v>55</v>
      </c>
      <c r="V95" s="99" t="str">
        <f>IF(ISBLANK(U95),"", IF(ISERROR(VLOOKUP(U95,Справочники!$A$32:$B$87,2,FALSE)),"Группы полномочий",VLOOKUP(U95,Справочники!$A$32:$B$87,2,FALSE)))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95" s="75" t="s">
        <v>194</v>
      </c>
      <c r="X95" s="84"/>
      <c r="Y95" s="100">
        <v>0</v>
      </c>
      <c r="Z95" s="100">
        <v>0</v>
      </c>
      <c r="AA95" s="138">
        <v>0</v>
      </c>
      <c r="AB95" s="127">
        <v>0.1</v>
      </c>
      <c r="AC95" s="127">
        <v>0.1</v>
      </c>
      <c r="AD95" s="127">
        <v>0.08</v>
      </c>
      <c r="AE95" s="127">
        <v>0.02</v>
      </c>
      <c r="AF95" s="127">
        <v>0.02</v>
      </c>
      <c r="AG95" s="127">
        <v>0.4</v>
      </c>
      <c r="AH95" s="128"/>
      <c r="AI95" s="128"/>
      <c r="AJ95" s="128"/>
      <c r="AK95" s="128"/>
      <c r="AL95" s="128"/>
      <c r="AM95" s="129">
        <v>0.4</v>
      </c>
      <c r="AN95" s="129">
        <v>0.4</v>
      </c>
      <c r="AO95" s="129">
        <v>0.4</v>
      </c>
      <c r="AP95" s="129">
        <v>0.4</v>
      </c>
      <c r="AQ95" s="129">
        <v>0.4</v>
      </c>
      <c r="AR95" s="139">
        <v>1</v>
      </c>
      <c r="AS95" s="139">
        <v>6</v>
      </c>
      <c r="AT95" s="139">
        <v>2</v>
      </c>
      <c r="AU95" s="139">
        <v>1</v>
      </c>
      <c r="AV95" s="139">
        <v>1</v>
      </c>
      <c r="AW95" s="139">
        <v>3</v>
      </c>
      <c r="AX95" s="140">
        <v>3</v>
      </c>
      <c r="AY95" s="141" t="s">
        <v>619</v>
      </c>
      <c r="AZ95" s="106" t="s">
        <v>644</v>
      </c>
      <c r="BA95" s="89">
        <f t="shared" si="1"/>
        <v>13</v>
      </c>
      <c r="BB95" s="89"/>
    </row>
    <row r="96" spans="1:54" s="23" customFormat="1" ht="129" customHeight="1">
      <c r="A96" s="71" t="s">
        <v>190</v>
      </c>
      <c r="B96" s="71">
        <v>5</v>
      </c>
      <c r="C96" s="72" t="s">
        <v>412</v>
      </c>
      <c r="D96" s="98" t="s">
        <v>265</v>
      </c>
      <c r="E96" s="77" t="s">
        <v>544</v>
      </c>
      <c r="F96" s="77" t="s">
        <v>246</v>
      </c>
      <c r="G96" s="77" t="s">
        <v>271</v>
      </c>
      <c r="H96" s="91" t="s">
        <v>244</v>
      </c>
      <c r="I96" s="93">
        <v>39031</v>
      </c>
      <c r="J96" s="94">
        <v>39083</v>
      </c>
      <c r="K96" s="77" t="s">
        <v>229</v>
      </c>
      <c r="L96" s="91" t="s">
        <v>225</v>
      </c>
      <c r="M96" s="77" t="s">
        <v>511</v>
      </c>
      <c r="N96" s="75" t="s">
        <v>150</v>
      </c>
      <c r="O96" s="77" t="s">
        <v>248</v>
      </c>
      <c r="P96" s="91" t="s">
        <v>574</v>
      </c>
      <c r="Q96" s="77" t="s">
        <v>241</v>
      </c>
      <c r="R96" s="95" t="s">
        <v>530</v>
      </c>
      <c r="S96" s="117" t="s">
        <v>274</v>
      </c>
      <c r="T96" s="84"/>
      <c r="U96" s="98" t="s">
        <v>57</v>
      </c>
      <c r="V96" s="99" t="str">
        <f>IF(ISBLANK(U96),"", IF(ISERROR(VLOOKUP(U96,Справочники!$A$32:$B$87,2,FALSE)),"Группы полномочий",VLOOKUP(U96,Справочники!$A$32:$B$87,2,FALSE)))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96" s="75" t="s">
        <v>194</v>
      </c>
      <c r="X96" s="84"/>
      <c r="Y96" s="100">
        <v>0</v>
      </c>
      <c r="Z96" s="100">
        <v>0</v>
      </c>
      <c r="AA96" s="138">
        <v>0</v>
      </c>
      <c r="AB96" s="127">
        <v>0</v>
      </c>
      <c r="AC96" s="127">
        <v>0</v>
      </c>
      <c r="AD96" s="127">
        <v>0</v>
      </c>
      <c r="AE96" s="127">
        <v>0</v>
      </c>
      <c r="AF96" s="127">
        <v>0</v>
      </c>
      <c r="AG96" s="127">
        <v>0</v>
      </c>
      <c r="AH96" s="128"/>
      <c r="AI96" s="128"/>
      <c r="AJ96" s="128"/>
      <c r="AK96" s="128"/>
      <c r="AL96" s="128"/>
      <c r="AM96" s="129">
        <v>0</v>
      </c>
      <c r="AN96" s="129">
        <v>0.5</v>
      </c>
      <c r="AO96" s="129">
        <v>0.5</v>
      </c>
      <c r="AP96" s="129">
        <v>0.5</v>
      </c>
      <c r="AQ96" s="129">
        <v>0.5</v>
      </c>
      <c r="AR96" s="139">
        <v>0</v>
      </c>
      <c r="AS96" s="139">
        <v>0</v>
      </c>
      <c r="AT96" s="139">
        <v>0</v>
      </c>
      <c r="AU96" s="139">
        <v>0</v>
      </c>
      <c r="AV96" s="139">
        <v>0</v>
      </c>
      <c r="AW96" s="139">
        <v>0</v>
      </c>
      <c r="AX96" s="140">
        <v>0</v>
      </c>
      <c r="AY96" s="141" t="s">
        <v>620</v>
      </c>
      <c r="AZ96" s="106" t="s">
        <v>642</v>
      </c>
      <c r="BA96" s="89">
        <f t="shared" si="1"/>
        <v>0</v>
      </c>
      <c r="BB96" s="89"/>
    </row>
    <row r="97" spans="1:54" s="23" customFormat="1" ht="140.25" customHeight="1">
      <c r="A97" s="71" t="s">
        <v>190</v>
      </c>
      <c r="B97" s="71">
        <v>6</v>
      </c>
      <c r="C97" s="72" t="s">
        <v>413</v>
      </c>
      <c r="D97" s="98" t="s">
        <v>265</v>
      </c>
      <c r="E97" s="77" t="s">
        <v>545</v>
      </c>
      <c r="F97" s="77" t="s">
        <v>234</v>
      </c>
      <c r="G97" s="77" t="s">
        <v>270</v>
      </c>
      <c r="H97" s="77" t="s">
        <v>266</v>
      </c>
      <c r="I97" s="93">
        <v>41929</v>
      </c>
      <c r="J97" s="94">
        <v>42005</v>
      </c>
      <c r="K97" s="77" t="s">
        <v>229</v>
      </c>
      <c r="L97" s="91" t="s">
        <v>225</v>
      </c>
      <c r="M97" s="77" t="s">
        <v>509</v>
      </c>
      <c r="N97" s="75" t="s">
        <v>150</v>
      </c>
      <c r="O97" s="91" t="s">
        <v>226</v>
      </c>
      <c r="P97" s="91" t="s">
        <v>227</v>
      </c>
      <c r="Q97" s="77" t="s">
        <v>241</v>
      </c>
      <c r="R97" s="95" t="s">
        <v>530</v>
      </c>
      <c r="S97" s="96" t="s">
        <v>251</v>
      </c>
      <c r="T97" s="84"/>
      <c r="U97" s="98" t="s">
        <v>55</v>
      </c>
      <c r="V97" s="99" t="str">
        <f>IF(ISBLANK(U97),"", IF(ISERROR(VLOOKUP(U97,Справочники!$A$32:$B$87,2,FALSE)),"Группы полномочий",VLOOKUP(U97,Справочники!$A$32:$B$87,2,FALSE)))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97" s="75" t="s">
        <v>194</v>
      </c>
      <c r="X97" s="84"/>
      <c r="Y97" s="100">
        <v>0</v>
      </c>
      <c r="Z97" s="100">
        <v>0</v>
      </c>
      <c r="AA97" s="138">
        <v>0</v>
      </c>
      <c r="AB97" s="127">
        <v>0.9</v>
      </c>
      <c r="AC97" s="127">
        <v>3</v>
      </c>
      <c r="AD97" s="127">
        <v>4</v>
      </c>
      <c r="AE97" s="127">
        <v>2.9</v>
      </c>
      <c r="AF97" s="127">
        <v>2.9</v>
      </c>
      <c r="AG97" s="127">
        <v>4</v>
      </c>
      <c r="AH97" s="128"/>
      <c r="AI97" s="128"/>
      <c r="AJ97" s="128"/>
      <c r="AK97" s="128"/>
      <c r="AL97" s="128"/>
      <c r="AM97" s="129">
        <v>4</v>
      </c>
      <c r="AN97" s="129">
        <v>4</v>
      </c>
      <c r="AO97" s="129">
        <v>4</v>
      </c>
      <c r="AP97" s="129">
        <v>4</v>
      </c>
      <c r="AQ97" s="129">
        <v>4</v>
      </c>
      <c r="AR97" s="139">
        <v>3</v>
      </c>
      <c r="AS97" s="139">
        <v>13</v>
      </c>
      <c r="AT97" s="139">
        <v>11</v>
      </c>
      <c r="AU97" s="139">
        <v>8</v>
      </c>
      <c r="AV97" s="139">
        <v>9</v>
      </c>
      <c r="AW97" s="139">
        <v>14</v>
      </c>
      <c r="AX97" s="140">
        <v>14</v>
      </c>
      <c r="AY97" s="141" t="s">
        <v>619</v>
      </c>
      <c r="AZ97" s="106" t="s">
        <v>644</v>
      </c>
      <c r="BA97" s="89">
        <f t="shared" si="1"/>
        <v>55</v>
      </c>
      <c r="BB97" s="89"/>
    </row>
    <row r="98" spans="1:54" s="23" customFormat="1" ht="49.5" customHeight="1">
      <c r="A98" s="71" t="s">
        <v>190</v>
      </c>
      <c r="B98" s="71">
        <v>7</v>
      </c>
      <c r="C98" s="72" t="s">
        <v>414</v>
      </c>
      <c r="D98" s="98" t="s">
        <v>265</v>
      </c>
      <c r="E98" s="77" t="s">
        <v>545</v>
      </c>
      <c r="F98" s="77" t="s">
        <v>235</v>
      </c>
      <c r="G98" s="114" t="s">
        <v>271</v>
      </c>
      <c r="H98" s="77" t="s">
        <v>244</v>
      </c>
      <c r="I98" s="93">
        <v>43794</v>
      </c>
      <c r="J98" s="94">
        <v>43831</v>
      </c>
      <c r="K98" s="77" t="s">
        <v>229</v>
      </c>
      <c r="L98" s="91" t="s">
        <v>225</v>
      </c>
      <c r="M98" s="77" t="s">
        <v>511</v>
      </c>
      <c r="N98" s="75" t="s">
        <v>150</v>
      </c>
      <c r="O98" s="91" t="s">
        <v>226</v>
      </c>
      <c r="P98" s="91" t="s">
        <v>227</v>
      </c>
      <c r="Q98" s="77" t="s">
        <v>241</v>
      </c>
      <c r="R98" s="95" t="s">
        <v>530</v>
      </c>
      <c r="S98" s="117" t="s">
        <v>274</v>
      </c>
      <c r="T98" s="84"/>
      <c r="U98" s="98" t="s">
        <v>57</v>
      </c>
      <c r="V98" s="99" t="str">
        <f>IF(ISBLANK(U98),"", IF(ISERROR(VLOOKUP(U98,Справочники!$A$32:$B$87,2,FALSE)),"Группы полномочий",VLOOKUP(U98,Справочники!$A$32:$B$87,2,FALSE)))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98" s="75" t="s">
        <v>194</v>
      </c>
      <c r="X98" s="84"/>
      <c r="Y98" s="100">
        <v>0</v>
      </c>
      <c r="Z98" s="100">
        <v>0</v>
      </c>
      <c r="AA98" s="138">
        <v>0</v>
      </c>
      <c r="AB98" s="127">
        <v>0</v>
      </c>
      <c r="AC98" s="127">
        <v>0</v>
      </c>
      <c r="AD98" s="127">
        <v>0</v>
      </c>
      <c r="AE98" s="127">
        <v>0</v>
      </c>
      <c r="AF98" s="127">
        <v>0</v>
      </c>
      <c r="AG98" s="127">
        <v>0</v>
      </c>
      <c r="AH98" s="128"/>
      <c r="AI98" s="128"/>
      <c r="AJ98" s="128"/>
      <c r="AK98" s="128"/>
      <c r="AL98" s="128"/>
      <c r="AM98" s="129">
        <v>0</v>
      </c>
      <c r="AN98" s="129">
        <v>0.4</v>
      </c>
      <c r="AO98" s="129">
        <v>0.04</v>
      </c>
      <c r="AP98" s="129">
        <v>0.4</v>
      </c>
      <c r="AQ98" s="129">
        <v>0.4</v>
      </c>
      <c r="AR98" s="139">
        <v>0</v>
      </c>
      <c r="AS98" s="139">
        <v>0</v>
      </c>
      <c r="AT98" s="139">
        <v>0</v>
      </c>
      <c r="AU98" s="139">
        <v>0</v>
      </c>
      <c r="AV98" s="139">
        <v>0</v>
      </c>
      <c r="AW98" s="139">
        <v>0</v>
      </c>
      <c r="AX98" s="140">
        <v>0</v>
      </c>
      <c r="AY98" s="141" t="s">
        <v>621</v>
      </c>
      <c r="AZ98" s="106" t="s">
        <v>648</v>
      </c>
      <c r="BA98" s="89">
        <f t="shared" si="1"/>
        <v>0</v>
      </c>
      <c r="BB98" s="89"/>
    </row>
    <row r="99" spans="1:54" s="23" customFormat="1" ht="26.25" customHeight="1">
      <c r="A99" s="71" t="s">
        <v>190</v>
      </c>
      <c r="B99" s="71">
        <v>8</v>
      </c>
      <c r="C99" s="72" t="s">
        <v>415</v>
      </c>
      <c r="D99" s="98" t="s">
        <v>265</v>
      </c>
      <c r="E99" s="77" t="s">
        <v>545</v>
      </c>
      <c r="F99" s="77" t="s">
        <v>236</v>
      </c>
      <c r="G99" s="114" t="s">
        <v>272</v>
      </c>
      <c r="H99" s="77" t="s">
        <v>267</v>
      </c>
      <c r="I99" s="93">
        <v>43794</v>
      </c>
      <c r="J99" s="94">
        <v>43831</v>
      </c>
      <c r="K99" s="77" t="s">
        <v>229</v>
      </c>
      <c r="L99" s="91" t="s">
        <v>225</v>
      </c>
      <c r="M99" s="77" t="s">
        <v>512</v>
      </c>
      <c r="N99" s="75" t="s">
        <v>150</v>
      </c>
      <c r="O99" s="91" t="s">
        <v>226</v>
      </c>
      <c r="P99" s="91" t="s">
        <v>227</v>
      </c>
      <c r="Q99" s="77" t="s">
        <v>241</v>
      </c>
      <c r="R99" s="95" t="s">
        <v>530</v>
      </c>
      <c r="S99" s="96" t="s">
        <v>275</v>
      </c>
      <c r="T99" s="84"/>
      <c r="U99" s="98" t="s">
        <v>16</v>
      </c>
      <c r="V99" s="108" t="s">
        <v>106</v>
      </c>
      <c r="W99" s="75" t="s">
        <v>194</v>
      </c>
      <c r="X99" s="84"/>
      <c r="Y99" s="100">
        <v>0</v>
      </c>
      <c r="Z99" s="100">
        <v>0</v>
      </c>
      <c r="AA99" s="138">
        <v>0</v>
      </c>
      <c r="AB99" s="127">
        <v>0</v>
      </c>
      <c r="AC99" s="127">
        <v>0</v>
      </c>
      <c r="AD99" s="127">
        <v>0</v>
      </c>
      <c r="AE99" s="127">
        <v>0</v>
      </c>
      <c r="AF99" s="127">
        <v>0</v>
      </c>
      <c r="AG99" s="127">
        <v>0</v>
      </c>
      <c r="AH99" s="128"/>
      <c r="AI99" s="128"/>
      <c r="AJ99" s="128"/>
      <c r="AK99" s="128"/>
      <c r="AL99" s="128"/>
      <c r="AM99" s="129">
        <v>0</v>
      </c>
      <c r="AN99" s="129">
        <v>0.3</v>
      </c>
      <c r="AO99" s="129">
        <v>0.3</v>
      </c>
      <c r="AP99" s="129">
        <v>0.3</v>
      </c>
      <c r="AQ99" s="129">
        <v>0.3</v>
      </c>
      <c r="AR99" s="139">
        <v>0</v>
      </c>
      <c r="AS99" s="139">
        <v>0</v>
      </c>
      <c r="AT99" s="139">
        <v>0</v>
      </c>
      <c r="AU99" s="139">
        <v>0</v>
      </c>
      <c r="AV99" s="139">
        <v>0</v>
      </c>
      <c r="AW99" s="139">
        <v>0</v>
      </c>
      <c r="AX99" s="140">
        <v>0</v>
      </c>
      <c r="AY99" s="141" t="s">
        <v>621</v>
      </c>
      <c r="AZ99" s="106" t="s">
        <v>648</v>
      </c>
      <c r="BA99" s="89">
        <f t="shared" si="1"/>
        <v>0</v>
      </c>
      <c r="BB99" s="89"/>
    </row>
    <row r="100" spans="1:54" s="23" customFormat="1" ht="63.75" customHeight="1">
      <c r="A100" s="71" t="s">
        <v>190</v>
      </c>
      <c r="B100" s="71">
        <v>9</v>
      </c>
      <c r="C100" s="72" t="s">
        <v>416</v>
      </c>
      <c r="D100" s="98" t="s">
        <v>265</v>
      </c>
      <c r="E100" s="77" t="s">
        <v>545</v>
      </c>
      <c r="F100" s="77" t="s">
        <v>237</v>
      </c>
      <c r="G100" s="77" t="s">
        <v>273</v>
      </c>
      <c r="H100" s="77" t="s">
        <v>268</v>
      </c>
      <c r="I100" s="93" t="s">
        <v>586</v>
      </c>
      <c r="J100" s="93">
        <v>40662</v>
      </c>
      <c r="K100" s="77" t="s">
        <v>229</v>
      </c>
      <c r="L100" s="91" t="s">
        <v>225</v>
      </c>
      <c r="M100" s="77" t="s">
        <v>513</v>
      </c>
      <c r="N100" s="75" t="s">
        <v>150</v>
      </c>
      <c r="O100" s="91" t="s">
        <v>226</v>
      </c>
      <c r="P100" s="91" t="s">
        <v>227</v>
      </c>
      <c r="Q100" s="77" t="s">
        <v>241</v>
      </c>
      <c r="R100" s="95" t="s">
        <v>530</v>
      </c>
      <c r="S100" s="74" t="s">
        <v>228</v>
      </c>
      <c r="T100" s="84"/>
      <c r="U100" s="98" t="s">
        <v>45</v>
      </c>
      <c r="V100" s="108" t="s">
        <v>128</v>
      </c>
      <c r="W100" s="75" t="s">
        <v>194</v>
      </c>
      <c r="X100" s="84"/>
      <c r="Y100" s="100">
        <v>0</v>
      </c>
      <c r="Z100" s="100">
        <v>0</v>
      </c>
      <c r="AA100" s="138">
        <v>0</v>
      </c>
      <c r="AB100" s="127">
        <v>0</v>
      </c>
      <c r="AC100" s="127">
        <v>0.8</v>
      </c>
      <c r="AD100" s="127">
        <v>1.4</v>
      </c>
      <c r="AE100" s="127">
        <v>1.2</v>
      </c>
      <c r="AF100" s="127">
        <v>1.2</v>
      </c>
      <c r="AG100" s="127">
        <v>1.2</v>
      </c>
      <c r="AH100" s="128"/>
      <c r="AI100" s="128"/>
      <c r="AJ100" s="128"/>
      <c r="AK100" s="128"/>
      <c r="AL100" s="128"/>
      <c r="AM100" s="129">
        <v>1</v>
      </c>
      <c r="AN100" s="129">
        <v>1</v>
      </c>
      <c r="AO100" s="129">
        <v>1</v>
      </c>
      <c r="AP100" s="129">
        <v>1</v>
      </c>
      <c r="AQ100" s="129">
        <v>1</v>
      </c>
      <c r="AR100" s="139">
        <v>0</v>
      </c>
      <c r="AS100" s="139">
        <v>3</v>
      </c>
      <c r="AT100" s="139">
        <v>3</v>
      </c>
      <c r="AU100" s="139">
        <v>3</v>
      </c>
      <c r="AV100" s="139">
        <v>3</v>
      </c>
      <c r="AW100" s="139">
        <v>3</v>
      </c>
      <c r="AX100" s="140">
        <v>3</v>
      </c>
      <c r="AY100" s="141" t="s">
        <v>619</v>
      </c>
      <c r="AZ100" s="112" t="s">
        <v>623</v>
      </c>
      <c r="BA100" s="89">
        <f t="shared" si="1"/>
        <v>15</v>
      </c>
      <c r="BB100" s="89"/>
    </row>
    <row r="101" spans="1:54" s="23" customFormat="1" ht="77.25" customHeight="1">
      <c r="A101" s="71" t="s">
        <v>190</v>
      </c>
      <c r="B101" s="71">
        <v>10</v>
      </c>
      <c r="C101" s="72" t="s">
        <v>417</v>
      </c>
      <c r="D101" s="98" t="s">
        <v>265</v>
      </c>
      <c r="E101" s="77" t="s">
        <v>545</v>
      </c>
      <c r="F101" s="77" t="s">
        <v>263</v>
      </c>
      <c r="G101" s="77" t="s">
        <v>217</v>
      </c>
      <c r="H101" s="77" t="s">
        <v>221</v>
      </c>
      <c r="I101" s="93">
        <v>43028</v>
      </c>
      <c r="J101" s="94">
        <v>43101</v>
      </c>
      <c r="K101" s="77" t="s">
        <v>229</v>
      </c>
      <c r="L101" s="91" t="s">
        <v>225</v>
      </c>
      <c r="M101" s="77" t="s">
        <v>506</v>
      </c>
      <c r="N101" s="75" t="s">
        <v>150</v>
      </c>
      <c r="O101" s="91" t="s">
        <v>226</v>
      </c>
      <c r="P101" s="91" t="s">
        <v>227</v>
      </c>
      <c r="Q101" s="77" t="s">
        <v>241</v>
      </c>
      <c r="R101" s="95" t="s">
        <v>530</v>
      </c>
      <c r="S101" s="96" t="s">
        <v>639</v>
      </c>
      <c r="T101" s="84"/>
      <c r="U101" s="98" t="s">
        <v>43</v>
      </c>
      <c r="V101" s="99" t="str">
        <f>IF(ISBLANK(U101),"", IF(ISERROR(VLOOKUP(U101,Справочники!$A$32:$B$87,2,FALSE)),"Группы полномочий",VLOOKUP(U101,Справочники!$A$32:$B$87,2,FALSE)))</f>
        <v>10 - Социальная поддержка населения</v>
      </c>
      <c r="W101" s="75" t="s">
        <v>194</v>
      </c>
      <c r="X101" s="84"/>
      <c r="Y101" s="100">
        <v>0</v>
      </c>
      <c r="Z101" s="100">
        <v>0</v>
      </c>
      <c r="AA101" s="138">
        <v>0</v>
      </c>
      <c r="AB101" s="127">
        <v>0.6</v>
      </c>
      <c r="AC101" s="127">
        <v>1.8</v>
      </c>
      <c r="AD101" s="127">
        <v>2.8</v>
      </c>
      <c r="AE101" s="127">
        <v>3.5</v>
      </c>
      <c r="AF101" s="127">
        <v>4.5999999999999996</v>
      </c>
      <c r="AG101" s="127">
        <v>0.6</v>
      </c>
      <c r="AH101" s="128"/>
      <c r="AI101" s="128"/>
      <c r="AJ101" s="128"/>
      <c r="AK101" s="128"/>
      <c r="AL101" s="128"/>
      <c r="AM101" s="129">
        <v>1</v>
      </c>
      <c r="AN101" s="129">
        <v>2</v>
      </c>
      <c r="AO101" s="129">
        <v>2</v>
      </c>
      <c r="AP101" s="129">
        <v>2</v>
      </c>
      <c r="AQ101" s="129">
        <v>2</v>
      </c>
      <c r="AR101" s="139">
        <v>4</v>
      </c>
      <c r="AS101" s="139">
        <v>10</v>
      </c>
      <c r="AT101" s="139">
        <v>10</v>
      </c>
      <c r="AU101" s="139">
        <v>21</v>
      </c>
      <c r="AV101" s="139">
        <v>23</v>
      </c>
      <c r="AW101" s="139">
        <v>4</v>
      </c>
      <c r="AX101" s="140">
        <v>5</v>
      </c>
      <c r="AY101" s="141" t="s">
        <v>619</v>
      </c>
      <c r="AZ101" s="106" t="s">
        <v>640</v>
      </c>
      <c r="BA101" s="89">
        <f t="shared" si="1"/>
        <v>68</v>
      </c>
      <c r="BB101" s="89"/>
    </row>
    <row r="102" spans="1:54" s="23" customFormat="1" ht="113.25" customHeight="1">
      <c r="A102" s="71" t="s">
        <v>190</v>
      </c>
      <c r="B102" s="71">
        <v>11</v>
      </c>
      <c r="C102" s="72" t="s">
        <v>418</v>
      </c>
      <c r="D102" s="98" t="s">
        <v>265</v>
      </c>
      <c r="E102" s="77" t="s">
        <v>545</v>
      </c>
      <c r="F102" s="77" t="s">
        <v>264</v>
      </c>
      <c r="G102" s="148" t="s">
        <v>219</v>
      </c>
      <c r="H102" s="148" t="s">
        <v>223</v>
      </c>
      <c r="I102" s="93">
        <v>43028</v>
      </c>
      <c r="J102" s="94">
        <v>43101</v>
      </c>
      <c r="K102" s="77" t="s">
        <v>229</v>
      </c>
      <c r="L102" s="91" t="s">
        <v>225</v>
      </c>
      <c r="M102" s="77" t="s">
        <v>508</v>
      </c>
      <c r="N102" s="75" t="s">
        <v>150</v>
      </c>
      <c r="O102" s="74" t="s">
        <v>630</v>
      </c>
      <c r="P102" s="91" t="s">
        <v>227</v>
      </c>
      <c r="Q102" s="77" t="s">
        <v>241</v>
      </c>
      <c r="R102" s="95" t="s">
        <v>530</v>
      </c>
      <c r="S102" s="96" t="s">
        <v>276</v>
      </c>
      <c r="T102" s="84"/>
      <c r="U102" s="98" t="s">
        <v>47</v>
      </c>
      <c r="V102" s="99" t="str">
        <f>IF(ISBLANK(U102),"", IF(ISERROR(VLOOKUP(U102,Справочники!$A$32:$B$87,2,FALSE)),"Группы полномочий",VLOOKUP(U102,Справочники!$A$32:$B$87,2,FALSE)))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02" s="75" t="s">
        <v>194</v>
      </c>
      <c r="X102" s="84"/>
      <c r="Y102" s="100">
        <v>0</v>
      </c>
      <c r="Z102" s="100">
        <v>0</v>
      </c>
      <c r="AA102" s="138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8"/>
      <c r="AI102" s="128"/>
      <c r="AJ102" s="128"/>
      <c r="AK102" s="128"/>
      <c r="AL102" s="128"/>
      <c r="AM102" s="129">
        <v>0</v>
      </c>
      <c r="AN102" s="129">
        <v>0.5</v>
      </c>
      <c r="AO102" s="129">
        <v>0.5</v>
      </c>
      <c r="AP102" s="129">
        <v>0.5</v>
      </c>
      <c r="AQ102" s="129">
        <v>0.5</v>
      </c>
      <c r="AR102" s="139">
        <v>0</v>
      </c>
      <c r="AS102" s="139">
        <v>0</v>
      </c>
      <c r="AT102" s="139">
        <v>0</v>
      </c>
      <c r="AU102" s="139">
        <v>0</v>
      </c>
      <c r="AV102" s="139">
        <v>0</v>
      </c>
      <c r="AW102" s="139">
        <v>0</v>
      </c>
      <c r="AX102" s="140">
        <v>0</v>
      </c>
      <c r="AY102" s="141" t="s">
        <v>620</v>
      </c>
      <c r="AZ102" s="106" t="s">
        <v>646</v>
      </c>
      <c r="BA102" s="89">
        <f t="shared" si="1"/>
        <v>0</v>
      </c>
      <c r="BB102" s="89"/>
    </row>
    <row r="103" spans="1:54" s="23" customFormat="1" ht="40.5" customHeight="1">
      <c r="A103" s="71" t="s">
        <v>190</v>
      </c>
      <c r="B103" s="71">
        <v>12</v>
      </c>
      <c r="C103" s="72" t="s">
        <v>419</v>
      </c>
      <c r="D103" s="98" t="s">
        <v>265</v>
      </c>
      <c r="E103" s="77" t="s">
        <v>545</v>
      </c>
      <c r="F103" s="77" t="s">
        <v>238</v>
      </c>
      <c r="G103" s="77" t="s">
        <v>239</v>
      </c>
      <c r="H103" s="77" t="s">
        <v>269</v>
      </c>
      <c r="I103" s="93">
        <v>39031</v>
      </c>
      <c r="J103" s="94">
        <v>39083</v>
      </c>
      <c r="K103" s="77" t="s">
        <v>229</v>
      </c>
      <c r="L103" s="107">
        <v>44197</v>
      </c>
      <c r="M103" s="77" t="s">
        <v>510</v>
      </c>
      <c r="N103" s="75" t="s">
        <v>69</v>
      </c>
      <c r="O103" s="77" t="s">
        <v>242</v>
      </c>
      <c r="P103" s="91" t="s">
        <v>227</v>
      </c>
      <c r="Q103" s="77" t="s">
        <v>241</v>
      </c>
      <c r="R103" s="95" t="s">
        <v>530</v>
      </c>
      <c r="S103" s="96" t="s">
        <v>625</v>
      </c>
      <c r="T103" s="84"/>
      <c r="U103" s="98" t="s">
        <v>13</v>
      </c>
      <c r="V103" s="108" t="s">
        <v>103</v>
      </c>
      <c r="W103" s="77" t="s">
        <v>243</v>
      </c>
      <c r="X103" s="84"/>
      <c r="Y103" s="100"/>
      <c r="Z103" s="100"/>
      <c r="AA103" s="138"/>
      <c r="AB103" s="127"/>
      <c r="AC103" s="127"/>
      <c r="AD103" s="127"/>
      <c r="AE103" s="127">
        <v>4.4539999999999997</v>
      </c>
      <c r="AF103" s="127">
        <v>4.4539999999999997</v>
      </c>
      <c r="AG103" s="127">
        <v>6.7279999999999998</v>
      </c>
      <c r="AH103" s="128"/>
      <c r="AI103" s="128"/>
      <c r="AJ103" s="128"/>
      <c r="AK103" s="128"/>
      <c r="AL103" s="128"/>
      <c r="AM103" s="136">
        <v>24.1</v>
      </c>
      <c r="AN103" s="136" t="s">
        <v>621</v>
      </c>
      <c r="AO103" s="136" t="s">
        <v>621</v>
      </c>
      <c r="AP103" s="136" t="s">
        <v>621</v>
      </c>
      <c r="AQ103" s="129" t="s">
        <v>621</v>
      </c>
      <c r="AR103" s="139">
        <v>7</v>
      </c>
      <c r="AS103" s="139">
        <v>0</v>
      </c>
      <c r="AT103" s="139">
        <v>0</v>
      </c>
      <c r="AU103" s="139">
        <v>1</v>
      </c>
      <c r="AV103" s="139">
        <v>1</v>
      </c>
      <c r="AW103" s="139">
        <v>1</v>
      </c>
      <c r="AX103" s="140">
        <v>1</v>
      </c>
      <c r="AY103" s="138" t="s">
        <v>619</v>
      </c>
      <c r="AZ103" s="112"/>
      <c r="BA103" s="89">
        <f t="shared" si="1"/>
        <v>3</v>
      </c>
      <c r="BB103" s="89"/>
    </row>
    <row r="104" spans="1:54" s="23" customFormat="1" ht="26.25" customHeight="1">
      <c r="A104" s="173" t="s">
        <v>277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6"/>
      <c r="BA104" s="89">
        <f t="shared" si="1"/>
        <v>0</v>
      </c>
      <c r="BB104" s="89"/>
    </row>
    <row r="105" spans="1:54" s="23" customFormat="1" ht="68.25" customHeight="1">
      <c r="A105" s="149" t="s">
        <v>190</v>
      </c>
      <c r="B105" s="149">
        <v>1</v>
      </c>
      <c r="C105" s="150" t="s">
        <v>420</v>
      </c>
      <c r="D105" s="90" t="s">
        <v>277</v>
      </c>
      <c r="E105" s="148" t="s">
        <v>546</v>
      </c>
      <c r="F105" s="148" t="s">
        <v>230</v>
      </c>
      <c r="G105" s="148" t="s">
        <v>217</v>
      </c>
      <c r="H105" s="151" t="s">
        <v>221</v>
      </c>
      <c r="I105" s="94">
        <v>39030</v>
      </c>
      <c r="J105" s="94">
        <v>39083</v>
      </c>
      <c r="K105" s="148" t="s">
        <v>229</v>
      </c>
      <c r="L105" s="151" t="s">
        <v>225</v>
      </c>
      <c r="M105" s="148" t="s">
        <v>506</v>
      </c>
      <c r="N105" s="152" t="s">
        <v>150</v>
      </c>
      <c r="O105" s="151" t="s">
        <v>226</v>
      </c>
      <c r="P105" s="151" t="s">
        <v>574</v>
      </c>
      <c r="Q105" s="148" t="s">
        <v>241</v>
      </c>
      <c r="R105" s="153" t="s">
        <v>530</v>
      </c>
      <c r="S105" s="96" t="s">
        <v>639</v>
      </c>
      <c r="T105" s="154"/>
      <c r="U105" s="155" t="s">
        <v>43</v>
      </c>
      <c r="V105" s="156" t="str">
        <f>IF(ISBLANK(U105),"", IF(ISERROR(VLOOKUP(U105,Справочники!$A$32:$B$87,2,FALSE)),"Группы полномочий",VLOOKUP(U105,Справочники!$A$32:$B$87,2,FALSE)))</f>
        <v>10 - Социальная поддержка населения</v>
      </c>
      <c r="W105" s="152" t="s">
        <v>194</v>
      </c>
      <c r="X105" s="154"/>
      <c r="Y105" s="157">
        <v>0</v>
      </c>
      <c r="Z105" s="157">
        <v>0</v>
      </c>
      <c r="AA105" s="157">
        <v>1.6</v>
      </c>
      <c r="AB105" s="158">
        <v>3.2</v>
      </c>
      <c r="AC105" s="158">
        <v>4.9000000000000004</v>
      </c>
      <c r="AD105" s="158">
        <v>6.9</v>
      </c>
      <c r="AE105" s="158">
        <v>11.5</v>
      </c>
      <c r="AF105" s="158">
        <v>14.2</v>
      </c>
      <c r="AG105" s="158">
        <v>18.5</v>
      </c>
      <c r="AH105" s="128"/>
      <c r="AI105" s="128"/>
      <c r="AJ105" s="128"/>
      <c r="AK105" s="128"/>
      <c r="AL105" s="128"/>
      <c r="AM105" s="159">
        <v>19</v>
      </c>
      <c r="AN105" s="159">
        <v>19</v>
      </c>
      <c r="AO105" s="159">
        <v>20</v>
      </c>
      <c r="AP105" s="159">
        <v>20</v>
      </c>
      <c r="AQ105" s="159">
        <v>20</v>
      </c>
      <c r="AR105" s="157">
        <v>14</v>
      </c>
      <c r="AS105" s="157">
        <v>39</v>
      </c>
      <c r="AT105" s="157">
        <v>47</v>
      </c>
      <c r="AU105" s="157">
        <v>71</v>
      </c>
      <c r="AV105" s="157">
        <v>74</v>
      </c>
      <c r="AW105" s="157">
        <v>90</v>
      </c>
      <c r="AX105" s="160"/>
      <c r="AY105" s="160" t="s">
        <v>619</v>
      </c>
      <c r="AZ105" s="106" t="s">
        <v>640</v>
      </c>
      <c r="BA105" s="89">
        <f t="shared" si="1"/>
        <v>321</v>
      </c>
      <c r="BB105" s="89"/>
    </row>
    <row r="106" spans="1:54" s="23" customFormat="1" ht="141.75" customHeight="1">
      <c r="A106" s="71" t="s">
        <v>190</v>
      </c>
      <c r="B106" s="71">
        <v>2</v>
      </c>
      <c r="C106" s="72" t="s">
        <v>421</v>
      </c>
      <c r="D106" s="98" t="s">
        <v>277</v>
      </c>
      <c r="E106" s="77" t="s">
        <v>546</v>
      </c>
      <c r="F106" s="77" t="s">
        <v>231</v>
      </c>
      <c r="G106" s="77" t="s">
        <v>218</v>
      </c>
      <c r="H106" s="91" t="s">
        <v>222</v>
      </c>
      <c r="I106" s="93">
        <v>41969</v>
      </c>
      <c r="J106" s="93">
        <v>42005</v>
      </c>
      <c r="K106" s="77" t="s">
        <v>229</v>
      </c>
      <c r="L106" s="91" t="s">
        <v>225</v>
      </c>
      <c r="M106" s="77" t="s">
        <v>507</v>
      </c>
      <c r="N106" s="75" t="s">
        <v>150</v>
      </c>
      <c r="O106" s="91" t="s">
        <v>226</v>
      </c>
      <c r="P106" s="91" t="s">
        <v>574</v>
      </c>
      <c r="Q106" s="77" t="s">
        <v>241</v>
      </c>
      <c r="R106" s="95" t="s">
        <v>530</v>
      </c>
      <c r="S106" s="96" t="s">
        <v>625</v>
      </c>
      <c r="T106" s="84"/>
      <c r="U106" s="98" t="s">
        <v>341</v>
      </c>
      <c r="V106" s="99" t="str">
        <f>IF(ISBLANK(U106),"", IF(ISERROR(VLOOKUP(U106,Справочники!$A$32:$B$87,2,FALSE)),"Группы полномочий",VLOOKUP(U106,Справочники!$A$32:$B$87,2,FALSE)))</f>
        <v>Группы полномочий</v>
      </c>
      <c r="W106" s="75" t="s">
        <v>194</v>
      </c>
      <c r="X106" s="84"/>
      <c r="Y106" s="100">
        <v>0</v>
      </c>
      <c r="Z106" s="100">
        <v>0</v>
      </c>
      <c r="AA106" s="100">
        <v>0</v>
      </c>
      <c r="AB106" s="127">
        <v>0</v>
      </c>
      <c r="AC106" s="127">
        <v>0</v>
      </c>
      <c r="AD106" s="127">
        <v>0</v>
      </c>
      <c r="AE106" s="127">
        <v>0</v>
      </c>
      <c r="AF106" s="127">
        <v>0</v>
      </c>
      <c r="AG106" s="127">
        <v>0</v>
      </c>
      <c r="AH106" s="128"/>
      <c r="AI106" s="128"/>
      <c r="AJ106" s="128"/>
      <c r="AK106" s="128"/>
      <c r="AL106" s="128"/>
      <c r="AM106" s="129">
        <v>0</v>
      </c>
      <c r="AN106" s="129">
        <v>1</v>
      </c>
      <c r="AO106" s="129">
        <v>1</v>
      </c>
      <c r="AP106" s="129">
        <v>1</v>
      </c>
      <c r="AQ106" s="129">
        <v>1</v>
      </c>
      <c r="AR106" s="100">
        <v>0</v>
      </c>
      <c r="AS106" s="100">
        <v>0</v>
      </c>
      <c r="AT106" s="100">
        <v>0</v>
      </c>
      <c r="AU106" s="100">
        <v>0</v>
      </c>
      <c r="AV106" s="100">
        <v>0</v>
      </c>
      <c r="AW106" s="100">
        <v>0</v>
      </c>
      <c r="AX106" s="104"/>
      <c r="AY106" s="104" t="s">
        <v>620</v>
      </c>
      <c r="AZ106" s="170" t="s">
        <v>638</v>
      </c>
      <c r="BA106" s="89">
        <f t="shared" si="1"/>
        <v>0</v>
      </c>
      <c r="BB106" s="89"/>
    </row>
    <row r="107" spans="1:54" s="23" customFormat="1" ht="110.25" customHeight="1">
      <c r="A107" s="71" t="s">
        <v>190</v>
      </c>
      <c r="B107" s="71">
        <v>3</v>
      </c>
      <c r="C107" s="72" t="s">
        <v>422</v>
      </c>
      <c r="D107" s="98" t="s">
        <v>277</v>
      </c>
      <c r="E107" s="77" t="s">
        <v>546</v>
      </c>
      <c r="F107" s="77" t="s">
        <v>232</v>
      </c>
      <c r="G107" s="148" t="s">
        <v>219</v>
      </c>
      <c r="H107" s="91" t="s">
        <v>223</v>
      </c>
      <c r="I107" s="93">
        <v>39030</v>
      </c>
      <c r="J107" s="93">
        <v>39083</v>
      </c>
      <c r="K107" s="77" t="s">
        <v>229</v>
      </c>
      <c r="L107" s="91" t="s">
        <v>225</v>
      </c>
      <c r="M107" s="77" t="s">
        <v>508</v>
      </c>
      <c r="N107" s="75" t="s">
        <v>150</v>
      </c>
      <c r="O107" s="74" t="s">
        <v>630</v>
      </c>
      <c r="P107" s="91" t="s">
        <v>574</v>
      </c>
      <c r="Q107" s="77" t="s">
        <v>241</v>
      </c>
      <c r="R107" s="95" t="s">
        <v>530</v>
      </c>
      <c r="S107" s="96" t="s">
        <v>276</v>
      </c>
      <c r="T107" s="84"/>
      <c r="U107" s="98" t="s">
        <v>47</v>
      </c>
      <c r="V107" s="99" t="str">
        <f>IF(ISBLANK(U107),"", IF(ISERROR(VLOOKUP(U107,Справочники!$A$32:$B$87,2,FALSE)),"Группы полномочий",VLOOKUP(U107,Справочники!$A$32:$B$87,2,FALSE)))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07" s="75" t="s">
        <v>194</v>
      </c>
      <c r="X107" s="84"/>
      <c r="Y107" s="100">
        <v>0</v>
      </c>
      <c r="Z107" s="100">
        <v>0</v>
      </c>
      <c r="AA107" s="100">
        <v>0</v>
      </c>
      <c r="AB107" s="127">
        <v>0.03</v>
      </c>
      <c r="AC107" s="127">
        <v>0.01</v>
      </c>
      <c r="AD107" s="127">
        <v>0.1</v>
      </c>
      <c r="AE107" s="127">
        <v>0.4</v>
      </c>
      <c r="AF107" s="127">
        <v>0.2</v>
      </c>
      <c r="AG107" s="127">
        <v>0.2</v>
      </c>
      <c r="AH107" s="128"/>
      <c r="AI107" s="128"/>
      <c r="AJ107" s="128"/>
      <c r="AK107" s="128"/>
      <c r="AL107" s="128"/>
      <c r="AM107" s="129">
        <v>0</v>
      </c>
      <c r="AN107" s="129">
        <v>1</v>
      </c>
      <c r="AO107" s="129">
        <v>1</v>
      </c>
      <c r="AP107" s="129">
        <v>1</v>
      </c>
      <c r="AQ107" s="129">
        <v>1</v>
      </c>
      <c r="AR107" s="100">
        <v>2</v>
      </c>
      <c r="AS107" s="100">
        <v>2</v>
      </c>
      <c r="AT107" s="100">
        <v>2</v>
      </c>
      <c r="AU107" s="100">
        <v>3</v>
      </c>
      <c r="AV107" s="100">
        <v>2</v>
      </c>
      <c r="AW107" s="100">
        <v>2</v>
      </c>
      <c r="AX107" s="104">
        <v>2</v>
      </c>
      <c r="AY107" s="104" t="s">
        <v>619</v>
      </c>
      <c r="AZ107" s="106" t="s">
        <v>631</v>
      </c>
      <c r="BA107" s="89">
        <f t="shared" si="1"/>
        <v>11</v>
      </c>
      <c r="BB107" s="89"/>
    </row>
    <row r="108" spans="1:54" s="23" customFormat="1" ht="52.5" customHeight="1">
      <c r="A108" s="71" t="s">
        <v>190</v>
      </c>
      <c r="B108" s="71">
        <v>4</v>
      </c>
      <c r="C108" s="72" t="s">
        <v>423</v>
      </c>
      <c r="D108" s="98" t="s">
        <v>277</v>
      </c>
      <c r="E108" s="77" t="s">
        <v>546</v>
      </c>
      <c r="F108" s="77" t="s">
        <v>233</v>
      </c>
      <c r="G108" s="77" t="s">
        <v>278</v>
      </c>
      <c r="H108" s="91" t="s">
        <v>224</v>
      </c>
      <c r="I108" s="93">
        <v>43795</v>
      </c>
      <c r="J108" s="93">
        <v>43831</v>
      </c>
      <c r="K108" s="77" t="s">
        <v>229</v>
      </c>
      <c r="L108" s="91" t="s">
        <v>225</v>
      </c>
      <c r="M108" s="77" t="s">
        <v>509</v>
      </c>
      <c r="N108" s="75" t="s">
        <v>150</v>
      </c>
      <c r="O108" s="91" t="s">
        <v>226</v>
      </c>
      <c r="P108" s="91" t="s">
        <v>574</v>
      </c>
      <c r="Q108" s="77" t="s">
        <v>241</v>
      </c>
      <c r="R108" s="95" t="s">
        <v>530</v>
      </c>
      <c r="S108" s="96" t="s">
        <v>251</v>
      </c>
      <c r="T108" s="84"/>
      <c r="U108" s="98" t="s">
        <v>55</v>
      </c>
      <c r="V108" s="99" t="str">
        <f>IF(ISBLANK(U108),"", IF(ISERROR(VLOOKUP(U108,Справочники!$A$32:$B$87,2,FALSE)),"Группы полномочий",VLOOKUP(U108,Справочники!$A$32:$B$87,2,FALSE)))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08" s="75" t="s">
        <v>194</v>
      </c>
      <c r="X108" s="84"/>
      <c r="Y108" s="100">
        <v>0</v>
      </c>
      <c r="Z108" s="100">
        <v>0</v>
      </c>
      <c r="AA108" s="100">
        <v>0</v>
      </c>
      <c r="AB108" s="127">
        <v>0</v>
      </c>
      <c r="AC108" s="127">
        <v>0</v>
      </c>
      <c r="AD108" s="127">
        <v>0</v>
      </c>
      <c r="AE108" s="127">
        <v>0</v>
      </c>
      <c r="AF108" s="127">
        <v>0</v>
      </c>
      <c r="AG108" s="127">
        <v>0</v>
      </c>
      <c r="AH108" s="128"/>
      <c r="AI108" s="128"/>
      <c r="AJ108" s="128"/>
      <c r="AK108" s="128"/>
      <c r="AL108" s="128"/>
      <c r="AM108" s="129">
        <v>0</v>
      </c>
      <c r="AN108" s="129">
        <v>1</v>
      </c>
      <c r="AO108" s="129">
        <v>1</v>
      </c>
      <c r="AP108" s="129">
        <v>1</v>
      </c>
      <c r="AQ108" s="129">
        <v>1</v>
      </c>
      <c r="AR108" s="100">
        <v>0</v>
      </c>
      <c r="AS108" s="100">
        <v>0</v>
      </c>
      <c r="AT108" s="100">
        <v>0</v>
      </c>
      <c r="AU108" s="100">
        <v>0</v>
      </c>
      <c r="AV108" s="100">
        <v>0</v>
      </c>
      <c r="AW108" s="100">
        <v>0</v>
      </c>
      <c r="AX108" s="104">
        <v>0</v>
      </c>
      <c r="AY108" s="104" t="s">
        <v>621</v>
      </c>
      <c r="AZ108" s="106" t="s">
        <v>648</v>
      </c>
      <c r="BA108" s="89">
        <f t="shared" si="1"/>
        <v>0</v>
      </c>
      <c r="BB108" s="89"/>
    </row>
    <row r="109" spans="1:54" s="23" customFormat="1" ht="52.5" customHeight="1">
      <c r="A109" s="71" t="s">
        <v>190</v>
      </c>
      <c r="B109" s="71">
        <v>5</v>
      </c>
      <c r="C109" s="72" t="s">
        <v>424</v>
      </c>
      <c r="D109" s="98" t="s">
        <v>277</v>
      </c>
      <c r="E109" s="77" t="s">
        <v>546</v>
      </c>
      <c r="F109" s="77" t="s">
        <v>246</v>
      </c>
      <c r="G109" s="77" t="s">
        <v>280</v>
      </c>
      <c r="H109" s="91" t="s">
        <v>244</v>
      </c>
      <c r="I109" s="93">
        <v>43795</v>
      </c>
      <c r="J109" s="93">
        <v>43831</v>
      </c>
      <c r="K109" s="77" t="s">
        <v>229</v>
      </c>
      <c r="L109" s="91" t="s">
        <v>225</v>
      </c>
      <c r="M109" s="77" t="s">
        <v>511</v>
      </c>
      <c r="N109" s="75" t="s">
        <v>150</v>
      </c>
      <c r="O109" s="77" t="s">
        <v>248</v>
      </c>
      <c r="P109" s="91" t="s">
        <v>574</v>
      </c>
      <c r="Q109" s="77" t="s">
        <v>241</v>
      </c>
      <c r="R109" s="95" t="s">
        <v>530</v>
      </c>
      <c r="S109" s="117" t="s">
        <v>274</v>
      </c>
      <c r="T109" s="84"/>
      <c r="U109" s="98" t="s">
        <v>57</v>
      </c>
      <c r="V109" s="99" t="str">
        <f>IF(ISBLANK(U109),"", IF(ISERROR(VLOOKUP(U109,Справочники!$A$32:$B$87,2,FALSE)),"Группы полномочий",VLOOKUP(U109,Справочники!$A$32:$B$87,2,FALSE)))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09" s="75" t="s">
        <v>194</v>
      </c>
      <c r="X109" s="84"/>
      <c r="Y109" s="100">
        <v>0</v>
      </c>
      <c r="Z109" s="100">
        <v>0</v>
      </c>
      <c r="AA109" s="100">
        <v>0</v>
      </c>
      <c r="AB109" s="127">
        <v>0</v>
      </c>
      <c r="AC109" s="127">
        <v>0</v>
      </c>
      <c r="AD109" s="127">
        <v>0</v>
      </c>
      <c r="AE109" s="127">
        <v>0</v>
      </c>
      <c r="AF109" s="127">
        <v>0</v>
      </c>
      <c r="AG109" s="127">
        <v>0</v>
      </c>
      <c r="AH109" s="128"/>
      <c r="AI109" s="128"/>
      <c r="AJ109" s="128"/>
      <c r="AK109" s="128"/>
      <c r="AL109" s="128"/>
      <c r="AM109" s="129">
        <v>0</v>
      </c>
      <c r="AN109" s="129">
        <v>1</v>
      </c>
      <c r="AO109" s="129">
        <v>1</v>
      </c>
      <c r="AP109" s="129">
        <v>1</v>
      </c>
      <c r="AQ109" s="129">
        <v>1</v>
      </c>
      <c r="AR109" s="100">
        <v>0</v>
      </c>
      <c r="AS109" s="100">
        <v>0</v>
      </c>
      <c r="AT109" s="100">
        <v>0</v>
      </c>
      <c r="AU109" s="100">
        <v>0</v>
      </c>
      <c r="AV109" s="100">
        <v>0</v>
      </c>
      <c r="AW109" s="100">
        <v>0</v>
      </c>
      <c r="AX109" s="104">
        <v>0</v>
      </c>
      <c r="AY109" s="104" t="s">
        <v>621</v>
      </c>
      <c r="AZ109" s="106" t="s">
        <v>648</v>
      </c>
      <c r="BA109" s="89">
        <f t="shared" si="1"/>
        <v>0</v>
      </c>
      <c r="BB109" s="89"/>
    </row>
    <row r="110" spans="1:54" s="23" customFormat="1" ht="48.75" customHeight="1">
      <c r="A110" s="71" t="s">
        <v>190</v>
      </c>
      <c r="B110" s="71">
        <v>6</v>
      </c>
      <c r="C110" s="72" t="s">
        <v>425</v>
      </c>
      <c r="D110" s="98" t="s">
        <v>277</v>
      </c>
      <c r="E110" s="77" t="s">
        <v>547</v>
      </c>
      <c r="F110" s="77" t="s">
        <v>234</v>
      </c>
      <c r="G110" s="77" t="s">
        <v>278</v>
      </c>
      <c r="H110" s="77" t="s">
        <v>266</v>
      </c>
      <c r="I110" s="93">
        <v>43795</v>
      </c>
      <c r="J110" s="93">
        <v>43831</v>
      </c>
      <c r="K110" s="77" t="s">
        <v>229</v>
      </c>
      <c r="L110" s="91" t="s">
        <v>225</v>
      </c>
      <c r="M110" s="77" t="s">
        <v>509</v>
      </c>
      <c r="N110" s="75" t="s">
        <v>150</v>
      </c>
      <c r="O110" s="91" t="s">
        <v>226</v>
      </c>
      <c r="P110" s="91" t="s">
        <v>227</v>
      </c>
      <c r="Q110" s="77" t="s">
        <v>241</v>
      </c>
      <c r="R110" s="95" t="s">
        <v>530</v>
      </c>
      <c r="S110" s="96" t="s">
        <v>251</v>
      </c>
      <c r="T110" s="84"/>
      <c r="U110" s="98" t="s">
        <v>55</v>
      </c>
      <c r="V110" s="99" t="str">
        <f>IF(ISBLANK(U110),"", IF(ISERROR(VLOOKUP(U110,Справочники!$A$32:$B$87,2,FALSE)),"Группы полномочий",VLOOKUP(U110,Справочники!$A$32:$B$87,2,FALSE)))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10" s="75" t="s">
        <v>194</v>
      </c>
      <c r="X110" s="84"/>
      <c r="Y110" s="100">
        <v>0</v>
      </c>
      <c r="Z110" s="100">
        <v>0</v>
      </c>
      <c r="AA110" s="100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8"/>
      <c r="AI110" s="128"/>
      <c r="AJ110" s="128"/>
      <c r="AK110" s="128"/>
      <c r="AL110" s="128"/>
      <c r="AM110" s="129">
        <v>0</v>
      </c>
      <c r="AN110" s="129">
        <v>1</v>
      </c>
      <c r="AO110" s="129">
        <v>1</v>
      </c>
      <c r="AP110" s="129">
        <v>1</v>
      </c>
      <c r="AQ110" s="129">
        <v>1</v>
      </c>
      <c r="AR110" s="100">
        <v>0</v>
      </c>
      <c r="AS110" s="100">
        <v>0</v>
      </c>
      <c r="AT110" s="100">
        <v>0</v>
      </c>
      <c r="AU110" s="100">
        <v>0</v>
      </c>
      <c r="AV110" s="100">
        <v>0</v>
      </c>
      <c r="AW110" s="100">
        <v>0</v>
      </c>
      <c r="AX110" s="104">
        <v>0</v>
      </c>
      <c r="AY110" s="104" t="s">
        <v>621</v>
      </c>
      <c r="AZ110" s="106" t="s">
        <v>648</v>
      </c>
      <c r="BA110" s="89">
        <f t="shared" si="1"/>
        <v>0</v>
      </c>
      <c r="BB110" s="89"/>
    </row>
    <row r="111" spans="1:54" s="23" customFormat="1" ht="57.75" customHeight="1">
      <c r="A111" s="71" t="s">
        <v>190</v>
      </c>
      <c r="B111" s="71">
        <v>7</v>
      </c>
      <c r="C111" s="72" t="s">
        <v>426</v>
      </c>
      <c r="D111" s="98" t="s">
        <v>277</v>
      </c>
      <c r="E111" s="77" t="s">
        <v>547</v>
      </c>
      <c r="F111" s="77" t="s">
        <v>235</v>
      </c>
      <c r="G111" s="114" t="s">
        <v>280</v>
      </c>
      <c r="H111" s="77" t="s">
        <v>244</v>
      </c>
      <c r="I111" s="93">
        <v>43795</v>
      </c>
      <c r="J111" s="93">
        <v>43831</v>
      </c>
      <c r="K111" s="77" t="s">
        <v>229</v>
      </c>
      <c r="L111" s="91" t="s">
        <v>225</v>
      </c>
      <c r="M111" s="77" t="s">
        <v>511</v>
      </c>
      <c r="N111" s="75" t="s">
        <v>150</v>
      </c>
      <c r="O111" s="91" t="s">
        <v>226</v>
      </c>
      <c r="P111" s="91" t="s">
        <v>227</v>
      </c>
      <c r="Q111" s="77" t="s">
        <v>241</v>
      </c>
      <c r="R111" s="95" t="s">
        <v>530</v>
      </c>
      <c r="S111" s="117" t="s">
        <v>274</v>
      </c>
      <c r="T111" s="84"/>
      <c r="U111" s="98" t="s">
        <v>57</v>
      </c>
      <c r="V111" s="99" t="str">
        <f>IF(ISBLANK(U111),"", IF(ISERROR(VLOOKUP(U111,Справочники!$A$32:$B$87,2,FALSE)),"Группы полномочий",VLOOKUP(U111,Справочники!$A$32:$B$87,2,FALSE)))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11" s="75" t="s">
        <v>194</v>
      </c>
      <c r="X111" s="84"/>
      <c r="Y111" s="100">
        <v>0</v>
      </c>
      <c r="Z111" s="100">
        <v>0</v>
      </c>
      <c r="AA111" s="100">
        <v>0</v>
      </c>
      <c r="AB111" s="127">
        <v>0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8"/>
      <c r="AI111" s="128"/>
      <c r="AJ111" s="128"/>
      <c r="AK111" s="128"/>
      <c r="AL111" s="128"/>
      <c r="AM111" s="129">
        <v>0</v>
      </c>
      <c r="AN111" s="129">
        <v>1</v>
      </c>
      <c r="AO111" s="129">
        <v>1</v>
      </c>
      <c r="AP111" s="129">
        <v>1</v>
      </c>
      <c r="AQ111" s="129">
        <v>1</v>
      </c>
      <c r="AR111" s="100">
        <v>0</v>
      </c>
      <c r="AS111" s="100">
        <v>0</v>
      </c>
      <c r="AT111" s="100">
        <v>0</v>
      </c>
      <c r="AU111" s="100">
        <v>0</v>
      </c>
      <c r="AV111" s="100">
        <v>0</v>
      </c>
      <c r="AW111" s="100">
        <v>0</v>
      </c>
      <c r="AX111" s="104">
        <v>0</v>
      </c>
      <c r="AY111" s="104" t="s">
        <v>621</v>
      </c>
      <c r="AZ111" s="106" t="s">
        <v>648</v>
      </c>
      <c r="BA111" s="89">
        <f t="shared" si="1"/>
        <v>0</v>
      </c>
      <c r="BB111" s="89"/>
    </row>
    <row r="112" spans="1:54" s="23" customFormat="1" ht="26.25" customHeight="1">
      <c r="A112" s="71" t="s">
        <v>190</v>
      </c>
      <c r="B112" s="71">
        <v>8</v>
      </c>
      <c r="C112" s="72" t="s">
        <v>427</v>
      </c>
      <c r="D112" s="98" t="s">
        <v>277</v>
      </c>
      <c r="E112" s="77" t="s">
        <v>547</v>
      </c>
      <c r="F112" s="77" t="s">
        <v>236</v>
      </c>
      <c r="G112" s="114" t="s">
        <v>281</v>
      </c>
      <c r="H112" s="77" t="s">
        <v>267</v>
      </c>
      <c r="I112" s="93">
        <v>43795</v>
      </c>
      <c r="J112" s="93">
        <v>43831</v>
      </c>
      <c r="K112" s="77" t="s">
        <v>229</v>
      </c>
      <c r="L112" s="91" t="s">
        <v>225</v>
      </c>
      <c r="M112" s="77" t="s">
        <v>512</v>
      </c>
      <c r="N112" s="75" t="s">
        <v>150</v>
      </c>
      <c r="O112" s="91" t="s">
        <v>226</v>
      </c>
      <c r="P112" s="91" t="s">
        <v>227</v>
      </c>
      <c r="Q112" s="77" t="s">
        <v>241</v>
      </c>
      <c r="R112" s="95" t="s">
        <v>530</v>
      </c>
      <c r="S112" s="96" t="s">
        <v>275</v>
      </c>
      <c r="T112" s="84"/>
      <c r="U112" s="98" t="s">
        <v>16</v>
      </c>
      <c r="V112" s="108" t="s">
        <v>106</v>
      </c>
      <c r="W112" s="75" t="s">
        <v>194</v>
      </c>
      <c r="X112" s="84"/>
      <c r="Y112" s="100">
        <v>0</v>
      </c>
      <c r="Z112" s="100">
        <v>0</v>
      </c>
      <c r="AA112" s="100">
        <v>0</v>
      </c>
      <c r="AB112" s="127">
        <v>0</v>
      </c>
      <c r="AC112" s="127">
        <v>0</v>
      </c>
      <c r="AD112" s="127">
        <v>0</v>
      </c>
      <c r="AE112" s="127">
        <v>0</v>
      </c>
      <c r="AF112" s="127">
        <v>0</v>
      </c>
      <c r="AG112" s="127">
        <v>0</v>
      </c>
      <c r="AH112" s="128"/>
      <c r="AI112" s="128"/>
      <c r="AJ112" s="128"/>
      <c r="AK112" s="128"/>
      <c r="AL112" s="128"/>
      <c r="AM112" s="129">
        <v>0</v>
      </c>
      <c r="AN112" s="129">
        <v>1</v>
      </c>
      <c r="AO112" s="129">
        <v>1</v>
      </c>
      <c r="AP112" s="129">
        <v>1</v>
      </c>
      <c r="AQ112" s="129">
        <v>1</v>
      </c>
      <c r="AR112" s="100">
        <v>0</v>
      </c>
      <c r="AS112" s="100">
        <v>0</v>
      </c>
      <c r="AT112" s="100">
        <v>0</v>
      </c>
      <c r="AU112" s="100">
        <v>0</v>
      </c>
      <c r="AV112" s="100">
        <v>0</v>
      </c>
      <c r="AW112" s="100">
        <v>0</v>
      </c>
      <c r="AX112" s="104">
        <v>0</v>
      </c>
      <c r="AY112" s="104" t="s">
        <v>621</v>
      </c>
      <c r="AZ112" s="106" t="s">
        <v>648</v>
      </c>
      <c r="BA112" s="89">
        <f t="shared" si="1"/>
        <v>0</v>
      </c>
      <c r="BB112" s="89"/>
    </row>
    <row r="113" spans="1:54" s="23" customFormat="1" ht="72.75" customHeight="1">
      <c r="A113" s="71" t="s">
        <v>190</v>
      </c>
      <c r="B113" s="71">
        <v>9</v>
      </c>
      <c r="C113" s="72" t="s">
        <v>428</v>
      </c>
      <c r="D113" s="98" t="s">
        <v>277</v>
      </c>
      <c r="E113" s="77" t="s">
        <v>547</v>
      </c>
      <c r="F113" s="77" t="s">
        <v>237</v>
      </c>
      <c r="G113" s="77" t="s">
        <v>217</v>
      </c>
      <c r="H113" s="77" t="s">
        <v>221</v>
      </c>
      <c r="I113" s="93">
        <v>39030</v>
      </c>
      <c r="J113" s="116">
        <v>39083</v>
      </c>
      <c r="K113" s="77" t="s">
        <v>229</v>
      </c>
      <c r="L113" s="91" t="s">
        <v>225</v>
      </c>
      <c r="M113" s="77" t="s">
        <v>506</v>
      </c>
      <c r="N113" s="75" t="s">
        <v>150</v>
      </c>
      <c r="O113" s="91" t="s">
        <v>226</v>
      </c>
      <c r="P113" s="91" t="s">
        <v>227</v>
      </c>
      <c r="Q113" s="77" t="s">
        <v>241</v>
      </c>
      <c r="R113" s="95" t="s">
        <v>530</v>
      </c>
      <c r="S113" s="96" t="s">
        <v>639</v>
      </c>
      <c r="T113" s="84"/>
      <c r="U113" s="98" t="s">
        <v>43</v>
      </c>
      <c r="V113" s="99" t="str">
        <f>IF(ISBLANK(U113),"", IF(ISERROR(VLOOKUP(U113,Справочники!$A$32:$B$87,2,FALSE)),"Группы полномочий",VLOOKUP(U113,Справочники!$A$32:$B$87,2,FALSE)))</f>
        <v>10 - Социальная поддержка населения</v>
      </c>
      <c r="W113" s="75" t="s">
        <v>194</v>
      </c>
      <c r="X113" s="84"/>
      <c r="Y113" s="100">
        <v>0</v>
      </c>
      <c r="Z113" s="100">
        <v>0</v>
      </c>
      <c r="AA113" s="100">
        <v>0.08</v>
      </c>
      <c r="AB113" s="127">
        <v>0.5</v>
      </c>
      <c r="AC113" s="127">
        <v>0.3</v>
      </c>
      <c r="AD113" s="127">
        <v>0.9</v>
      </c>
      <c r="AE113" s="127">
        <v>1.8</v>
      </c>
      <c r="AF113" s="127">
        <v>1.8</v>
      </c>
      <c r="AG113" s="127">
        <v>2.2000000000000002</v>
      </c>
      <c r="AH113" s="128"/>
      <c r="AI113" s="128"/>
      <c r="AJ113" s="128"/>
      <c r="AK113" s="128"/>
      <c r="AL113" s="128"/>
      <c r="AM113" s="129">
        <v>2</v>
      </c>
      <c r="AN113" s="129">
        <v>2</v>
      </c>
      <c r="AO113" s="129">
        <v>2</v>
      </c>
      <c r="AP113" s="129">
        <v>2</v>
      </c>
      <c r="AQ113" s="129">
        <v>2</v>
      </c>
      <c r="AR113" s="100">
        <v>1</v>
      </c>
      <c r="AS113" s="100">
        <v>1</v>
      </c>
      <c r="AT113" s="100">
        <v>4</v>
      </c>
      <c r="AU113" s="100">
        <v>5</v>
      </c>
      <c r="AV113" s="100">
        <v>9</v>
      </c>
      <c r="AW113" s="100">
        <v>11</v>
      </c>
      <c r="AX113" s="104">
        <v>10</v>
      </c>
      <c r="AY113" s="104" t="s">
        <v>619</v>
      </c>
      <c r="AZ113" s="106" t="s">
        <v>640</v>
      </c>
      <c r="BA113" s="89">
        <f t="shared" si="1"/>
        <v>30</v>
      </c>
      <c r="BB113" s="89"/>
    </row>
    <row r="114" spans="1:54" s="23" customFormat="1" ht="93.75" customHeight="1">
      <c r="A114" s="71" t="s">
        <v>190</v>
      </c>
      <c r="B114" s="71">
        <v>10</v>
      </c>
      <c r="C114" s="72" t="s">
        <v>429</v>
      </c>
      <c r="D114" s="98" t="s">
        <v>277</v>
      </c>
      <c r="E114" s="77" t="s">
        <v>547</v>
      </c>
      <c r="F114" s="77" t="s">
        <v>263</v>
      </c>
      <c r="G114" s="148" t="s">
        <v>219</v>
      </c>
      <c r="H114" s="148" t="s">
        <v>223</v>
      </c>
      <c r="I114" s="93">
        <v>39030</v>
      </c>
      <c r="J114" s="116">
        <v>39083</v>
      </c>
      <c r="K114" s="77" t="s">
        <v>229</v>
      </c>
      <c r="L114" s="91" t="s">
        <v>225</v>
      </c>
      <c r="M114" s="77" t="s">
        <v>508</v>
      </c>
      <c r="N114" s="75" t="s">
        <v>150</v>
      </c>
      <c r="O114" s="74" t="s">
        <v>630</v>
      </c>
      <c r="P114" s="91" t="s">
        <v>227</v>
      </c>
      <c r="Q114" s="77" t="s">
        <v>241</v>
      </c>
      <c r="R114" s="95" t="s">
        <v>530</v>
      </c>
      <c r="S114" s="96" t="s">
        <v>276</v>
      </c>
      <c r="T114" s="84"/>
      <c r="U114" s="98" t="s">
        <v>47</v>
      </c>
      <c r="V114" s="99" t="str">
        <f>IF(ISBLANK(U114),"", IF(ISERROR(VLOOKUP(U114,Справочники!$A$32:$B$87,2,FALSE)),"Группы полномочий",VLOOKUP(U114,Справочники!$A$32:$B$87,2,FALSE)))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14" s="75" t="s">
        <v>194</v>
      </c>
      <c r="X114" s="84"/>
      <c r="Y114" s="100">
        <v>0</v>
      </c>
      <c r="Z114" s="100">
        <v>0</v>
      </c>
      <c r="AA114" s="100">
        <v>0</v>
      </c>
      <c r="AB114" s="127">
        <v>0</v>
      </c>
      <c r="AC114" s="127">
        <v>0</v>
      </c>
      <c r="AD114" s="127">
        <v>0</v>
      </c>
      <c r="AE114" s="127">
        <v>0</v>
      </c>
      <c r="AF114" s="127">
        <v>0</v>
      </c>
      <c r="AG114" s="127">
        <v>0</v>
      </c>
      <c r="AH114" s="128"/>
      <c r="AI114" s="128"/>
      <c r="AJ114" s="128"/>
      <c r="AK114" s="128"/>
      <c r="AL114" s="128"/>
      <c r="AM114" s="129">
        <v>1</v>
      </c>
      <c r="AN114" s="129">
        <v>1</v>
      </c>
      <c r="AO114" s="129">
        <v>1</v>
      </c>
      <c r="AP114" s="129">
        <v>1</v>
      </c>
      <c r="AQ114" s="129">
        <v>1</v>
      </c>
      <c r="AR114" s="100">
        <v>0</v>
      </c>
      <c r="AS114" s="100">
        <v>0</v>
      </c>
      <c r="AT114" s="100">
        <v>0</v>
      </c>
      <c r="AU114" s="100">
        <v>0</v>
      </c>
      <c r="AV114" s="100">
        <v>0</v>
      </c>
      <c r="AW114" s="100">
        <v>0</v>
      </c>
      <c r="AX114" s="104">
        <v>0</v>
      </c>
      <c r="AY114" s="104" t="s">
        <v>620</v>
      </c>
      <c r="AZ114" s="106" t="s">
        <v>646</v>
      </c>
      <c r="BA114" s="89">
        <f t="shared" si="1"/>
        <v>0</v>
      </c>
      <c r="BB114" s="89"/>
    </row>
    <row r="115" spans="1:54" s="23" customFormat="1" ht="63.75" customHeight="1">
      <c r="A115" s="71" t="s">
        <v>190</v>
      </c>
      <c r="B115" s="71">
        <v>11</v>
      </c>
      <c r="C115" s="72" t="s">
        <v>430</v>
      </c>
      <c r="D115" s="98" t="s">
        <v>277</v>
      </c>
      <c r="E115" s="77" t="s">
        <v>547</v>
      </c>
      <c r="F115" s="77" t="s">
        <v>264</v>
      </c>
      <c r="G115" s="93" t="s">
        <v>218</v>
      </c>
      <c r="H115" s="161" t="s">
        <v>279</v>
      </c>
      <c r="I115" s="93">
        <v>43795</v>
      </c>
      <c r="J115" s="93">
        <v>43831</v>
      </c>
      <c r="K115" s="77" t="s">
        <v>229</v>
      </c>
      <c r="L115" s="91" t="s">
        <v>225</v>
      </c>
      <c r="M115" s="77" t="s">
        <v>514</v>
      </c>
      <c r="N115" s="75" t="s">
        <v>150</v>
      </c>
      <c r="O115" s="91" t="s">
        <v>226</v>
      </c>
      <c r="P115" s="91" t="s">
        <v>227</v>
      </c>
      <c r="Q115" s="77" t="s">
        <v>241</v>
      </c>
      <c r="R115" s="95" t="s">
        <v>530</v>
      </c>
      <c r="S115" s="96" t="s">
        <v>625</v>
      </c>
      <c r="T115" s="84"/>
      <c r="U115" s="98" t="s">
        <v>45</v>
      </c>
      <c r="V115" s="108" t="s">
        <v>128</v>
      </c>
      <c r="W115" s="75" t="s">
        <v>194</v>
      </c>
      <c r="X115" s="84"/>
      <c r="Y115" s="100">
        <v>0</v>
      </c>
      <c r="Z115" s="100">
        <v>0</v>
      </c>
      <c r="AA115" s="100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8"/>
      <c r="AI115" s="128"/>
      <c r="AJ115" s="128"/>
      <c r="AK115" s="128"/>
      <c r="AL115" s="128"/>
      <c r="AM115" s="129">
        <v>1</v>
      </c>
      <c r="AN115" s="129">
        <v>1</v>
      </c>
      <c r="AO115" s="129">
        <v>1</v>
      </c>
      <c r="AP115" s="129">
        <v>1</v>
      </c>
      <c r="AQ115" s="129">
        <v>1</v>
      </c>
      <c r="AR115" s="100">
        <v>0</v>
      </c>
      <c r="AS115" s="100">
        <v>0</v>
      </c>
      <c r="AT115" s="100">
        <v>0</v>
      </c>
      <c r="AU115" s="100">
        <v>0</v>
      </c>
      <c r="AV115" s="100">
        <v>0</v>
      </c>
      <c r="AW115" s="100">
        <v>0</v>
      </c>
      <c r="AX115" s="104">
        <v>0</v>
      </c>
      <c r="AY115" s="104" t="s">
        <v>621</v>
      </c>
      <c r="AZ115" s="106" t="s">
        <v>648</v>
      </c>
      <c r="BA115" s="89">
        <f t="shared" si="1"/>
        <v>0</v>
      </c>
      <c r="BB115" s="89"/>
    </row>
    <row r="116" spans="1:54" s="23" customFormat="1" ht="45" customHeight="1">
      <c r="A116" s="71" t="s">
        <v>190</v>
      </c>
      <c r="B116" s="71">
        <v>12</v>
      </c>
      <c r="C116" s="72" t="s">
        <v>431</v>
      </c>
      <c r="D116" s="98" t="s">
        <v>277</v>
      </c>
      <c r="E116" s="77" t="s">
        <v>547</v>
      </c>
      <c r="F116" s="77" t="s">
        <v>238</v>
      </c>
      <c r="G116" s="77" t="s">
        <v>239</v>
      </c>
      <c r="H116" s="77" t="s">
        <v>269</v>
      </c>
      <c r="I116" s="93">
        <v>39030</v>
      </c>
      <c r="J116" s="116">
        <v>39083</v>
      </c>
      <c r="K116" s="77" t="s">
        <v>229</v>
      </c>
      <c r="L116" s="120" t="s">
        <v>516</v>
      </c>
      <c r="M116" s="77" t="s">
        <v>510</v>
      </c>
      <c r="N116" s="75" t="s">
        <v>69</v>
      </c>
      <c r="O116" s="77" t="s">
        <v>242</v>
      </c>
      <c r="P116" s="91" t="s">
        <v>227</v>
      </c>
      <c r="Q116" s="77" t="s">
        <v>241</v>
      </c>
      <c r="R116" s="95" t="s">
        <v>530</v>
      </c>
      <c r="S116" s="96" t="s">
        <v>625</v>
      </c>
      <c r="T116" s="84"/>
      <c r="U116" s="98" t="s">
        <v>13</v>
      </c>
      <c r="V116" s="108" t="s">
        <v>103</v>
      </c>
      <c r="W116" s="77" t="s">
        <v>243</v>
      </c>
      <c r="X116" s="84"/>
      <c r="Y116" s="100"/>
      <c r="Z116" s="100"/>
      <c r="AA116" s="100"/>
      <c r="AB116" s="127">
        <v>0</v>
      </c>
      <c r="AC116" s="136">
        <v>0</v>
      </c>
      <c r="AD116" s="136">
        <v>386.44499999999999</v>
      </c>
      <c r="AE116" s="136">
        <v>363.49599999999998</v>
      </c>
      <c r="AF116" s="136">
        <v>293.60500000000002</v>
      </c>
      <c r="AG116" s="136">
        <v>0</v>
      </c>
      <c r="AH116" s="136">
        <v>210.5</v>
      </c>
      <c r="AI116" s="136">
        <v>210.6</v>
      </c>
      <c r="AJ116" s="136">
        <v>210.7</v>
      </c>
      <c r="AK116" s="136">
        <v>210.8</v>
      </c>
      <c r="AL116" s="128"/>
      <c r="AM116" s="136">
        <v>0</v>
      </c>
      <c r="AN116" s="136" t="s">
        <v>621</v>
      </c>
      <c r="AO116" s="136" t="s">
        <v>621</v>
      </c>
      <c r="AP116" s="136" t="s">
        <v>621</v>
      </c>
      <c r="AQ116" s="129" t="s">
        <v>621</v>
      </c>
      <c r="AR116" s="100">
        <v>0</v>
      </c>
      <c r="AS116" s="100">
        <v>0</v>
      </c>
      <c r="AT116" s="84">
        <v>3</v>
      </c>
      <c r="AU116" s="84">
        <v>3</v>
      </c>
      <c r="AV116" s="84">
        <v>4</v>
      </c>
      <c r="AW116" s="100">
        <v>0</v>
      </c>
      <c r="AX116" s="104">
        <v>0</v>
      </c>
      <c r="AY116" s="100" t="s">
        <v>619</v>
      </c>
      <c r="AZ116" s="112"/>
      <c r="BA116" s="89">
        <f t="shared" si="1"/>
        <v>10</v>
      </c>
      <c r="BB116" s="89"/>
    </row>
    <row r="117" spans="1:54" s="23" customFormat="1" ht="26.25" customHeight="1">
      <c r="A117" s="173" t="s">
        <v>282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6"/>
      <c r="BA117" s="89">
        <f t="shared" si="1"/>
        <v>0</v>
      </c>
      <c r="BB117" s="89"/>
    </row>
    <row r="118" spans="1:54" s="23" customFormat="1" ht="68.25" customHeight="1">
      <c r="A118" s="149" t="s">
        <v>190</v>
      </c>
      <c r="B118" s="149">
        <v>1</v>
      </c>
      <c r="C118" s="150" t="s">
        <v>366</v>
      </c>
      <c r="D118" s="90" t="s">
        <v>282</v>
      </c>
      <c r="E118" s="148" t="s">
        <v>548</v>
      </c>
      <c r="F118" s="148" t="s">
        <v>230</v>
      </c>
      <c r="G118" s="148" t="s">
        <v>217</v>
      </c>
      <c r="H118" s="148" t="s">
        <v>221</v>
      </c>
      <c r="I118" s="94">
        <v>39038</v>
      </c>
      <c r="J118" s="162">
        <v>39083</v>
      </c>
      <c r="K118" s="148" t="s">
        <v>229</v>
      </c>
      <c r="L118" s="151" t="s">
        <v>225</v>
      </c>
      <c r="M118" s="148" t="s">
        <v>506</v>
      </c>
      <c r="N118" s="152" t="s">
        <v>150</v>
      </c>
      <c r="O118" s="151" t="s">
        <v>226</v>
      </c>
      <c r="P118" s="151" t="s">
        <v>574</v>
      </c>
      <c r="Q118" s="148" t="s">
        <v>241</v>
      </c>
      <c r="R118" s="153" t="s">
        <v>530</v>
      </c>
      <c r="S118" s="96" t="s">
        <v>639</v>
      </c>
      <c r="T118" s="154"/>
      <c r="U118" s="155" t="s">
        <v>43</v>
      </c>
      <c r="V118" s="156" t="str">
        <f>IF(ISBLANK(U118),"", IF(ISERROR(VLOOKUP(U118,Справочники!$A$32:$B$87,2,FALSE)),"Группы полномочий",VLOOKUP(U118,Справочники!$A$32:$B$87,2,FALSE)))</f>
        <v>10 - Социальная поддержка населения</v>
      </c>
      <c r="W118" s="152" t="s">
        <v>194</v>
      </c>
      <c r="X118" s="154"/>
      <c r="Y118" s="157">
        <v>0</v>
      </c>
      <c r="Z118" s="157">
        <v>0</v>
      </c>
      <c r="AA118" s="157">
        <v>0.1</v>
      </c>
      <c r="AB118" s="163">
        <v>11.9</v>
      </c>
      <c r="AC118" s="163">
        <v>4.7</v>
      </c>
      <c r="AD118" s="163">
        <v>7.2</v>
      </c>
      <c r="AE118" s="163">
        <v>10.7</v>
      </c>
      <c r="AF118" s="163">
        <v>14.9</v>
      </c>
      <c r="AG118" s="163">
        <v>14.7</v>
      </c>
      <c r="AH118" s="102"/>
      <c r="AI118" s="102"/>
      <c r="AJ118" s="102"/>
      <c r="AK118" s="102"/>
      <c r="AL118" s="102"/>
      <c r="AM118" s="164">
        <v>15</v>
      </c>
      <c r="AN118" s="164">
        <v>15</v>
      </c>
      <c r="AO118" s="164">
        <v>15</v>
      </c>
      <c r="AP118" s="164">
        <v>15</v>
      </c>
      <c r="AQ118" s="164">
        <v>15</v>
      </c>
      <c r="AR118" s="157">
        <v>12</v>
      </c>
      <c r="AS118" s="157">
        <v>25</v>
      </c>
      <c r="AT118" s="157">
        <v>48</v>
      </c>
      <c r="AU118" s="157">
        <v>56</v>
      </c>
      <c r="AV118" s="157">
        <v>64</v>
      </c>
      <c r="AW118" s="157">
        <v>71</v>
      </c>
      <c r="AX118" s="160">
        <v>70</v>
      </c>
      <c r="AY118" s="160" t="s">
        <v>619</v>
      </c>
      <c r="AZ118" s="106" t="s">
        <v>640</v>
      </c>
      <c r="BA118" s="89">
        <f t="shared" si="1"/>
        <v>264</v>
      </c>
      <c r="BB118" s="89"/>
    </row>
    <row r="119" spans="1:54" s="23" customFormat="1" ht="50.25" customHeight="1">
      <c r="A119" s="71" t="s">
        <v>190</v>
      </c>
      <c r="B119" s="71">
        <v>2</v>
      </c>
      <c r="C119" s="72" t="s">
        <v>367</v>
      </c>
      <c r="D119" s="98" t="s">
        <v>282</v>
      </c>
      <c r="E119" s="77" t="s">
        <v>548</v>
      </c>
      <c r="F119" s="77" t="s">
        <v>231</v>
      </c>
      <c r="G119" s="77" t="s">
        <v>218</v>
      </c>
      <c r="H119" s="165" t="s">
        <v>222</v>
      </c>
      <c r="I119" s="93">
        <v>41969</v>
      </c>
      <c r="J119" s="107">
        <v>42005</v>
      </c>
      <c r="K119" s="77" t="s">
        <v>229</v>
      </c>
      <c r="L119" s="91" t="s">
        <v>225</v>
      </c>
      <c r="M119" s="77" t="s">
        <v>507</v>
      </c>
      <c r="N119" s="75" t="s">
        <v>150</v>
      </c>
      <c r="O119" s="91" t="s">
        <v>226</v>
      </c>
      <c r="P119" s="91" t="s">
        <v>574</v>
      </c>
      <c r="Q119" s="77" t="s">
        <v>241</v>
      </c>
      <c r="R119" s="95" t="s">
        <v>530</v>
      </c>
      <c r="S119" s="96" t="s">
        <v>625</v>
      </c>
      <c r="T119" s="84"/>
      <c r="U119" s="98" t="s">
        <v>341</v>
      </c>
      <c r="V119" s="99" t="str">
        <f>IF(ISBLANK(U119),"", IF(ISERROR(VLOOKUP(U119,Справочники!$A$32:$B$87,2,FALSE)),"Группы полномочий",VLOOKUP(U119,Справочники!$A$32:$B$87,2,FALSE)))</f>
        <v>Группы полномочий</v>
      </c>
      <c r="W119" s="75" t="s">
        <v>194</v>
      </c>
      <c r="X119" s="84"/>
      <c r="Y119" s="100">
        <v>0</v>
      </c>
      <c r="Z119" s="100">
        <v>0</v>
      </c>
      <c r="AA119" s="100">
        <v>0</v>
      </c>
      <c r="AB119" s="101">
        <v>0</v>
      </c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2"/>
      <c r="AI119" s="102"/>
      <c r="AJ119" s="102"/>
      <c r="AK119" s="102"/>
      <c r="AL119" s="102"/>
      <c r="AM119" s="103">
        <v>0</v>
      </c>
      <c r="AN119" s="103">
        <v>0.5</v>
      </c>
      <c r="AO119" s="103">
        <v>0.5</v>
      </c>
      <c r="AP119" s="103">
        <v>0.5</v>
      </c>
      <c r="AQ119" s="103">
        <v>0.5</v>
      </c>
      <c r="AR119" s="100">
        <v>0</v>
      </c>
      <c r="AS119" s="100">
        <v>0</v>
      </c>
      <c r="AT119" s="100">
        <v>0</v>
      </c>
      <c r="AU119" s="100">
        <v>0</v>
      </c>
      <c r="AV119" s="100">
        <v>0</v>
      </c>
      <c r="AW119" s="100">
        <v>0</v>
      </c>
      <c r="AX119" s="104">
        <v>0</v>
      </c>
      <c r="AY119" s="104" t="s">
        <v>620</v>
      </c>
      <c r="AZ119" s="170" t="s">
        <v>638</v>
      </c>
      <c r="BA119" s="89">
        <f t="shared" si="1"/>
        <v>0</v>
      </c>
      <c r="BB119" s="89"/>
    </row>
    <row r="120" spans="1:54" s="23" customFormat="1" ht="53.25" customHeight="1">
      <c r="A120" s="71" t="s">
        <v>190</v>
      </c>
      <c r="B120" s="71">
        <v>3</v>
      </c>
      <c r="C120" s="72" t="s">
        <v>368</v>
      </c>
      <c r="D120" s="98" t="s">
        <v>282</v>
      </c>
      <c r="E120" s="77" t="s">
        <v>548</v>
      </c>
      <c r="F120" s="77" t="s">
        <v>232</v>
      </c>
      <c r="G120" s="148" t="s">
        <v>219</v>
      </c>
      <c r="H120" s="148" t="s">
        <v>223</v>
      </c>
      <c r="I120" s="93">
        <v>39038</v>
      </c>
      <c r="J120" s="107">
        <v>39083</v>
      </c>
      <c r="K120" s="77" t="s">
        <v>229</v>
      </c>
      <c r="L120" s="91" t="s">
        <v>225</v>
      </c>
      <c r="M120" s="77" t="s">
        <v>508</v>
      </c>
      <c r="N120" s="75" t="s">
        <v>150</v>
      </c>
      <c r="O120" s="74" t="s">
        <v>630</v>
      </c>
      <c r="P120" s="91" t="s">
        <v>574</v>
      </c>
      <c r="Q120" s="77" t="s">
        <v>241</v>
      </c>
      <c r="R120" s="95" t="s">
        <v>530</v>
      </c>
      <c r="S120" s="96" t="s">
        <v>276</v>
      </c>
      <c r="T120" s="84"/>
      <c r="U120" s="98" t="s">
        <v>47</v>
      </c>
      <c r="V120" s="99" t="str">
        <f>IF(ISBLANK(U120),"", IF(ISERROR(VLOOKUP(U120,Справочники!$A$32:$B$87,2,FALSE)),"Группы полномочий",VLOOKUP(U120,Справочники!$A$32:$B$87,2,FALSE)))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20" s="75" t="s">
        <v>194</v>
      </c>
      <c r="X120" s="84"/>
      <c r="Y120" s="100">
        <v>0</v>
      </c>
      <c r="Z120" s="100">
        <v>0</v>
      </c>
      <c r="AA120" s="100">
        <v>0</v>
      </c>
      <c r="AB120" s="101">
        <v>0.2</v>
      </c>
      <c r="AC120" s="101">
        <v>0.1</v>
      </c>
      <c r="AD120" s="101">
        <v>0.2</v>
      </c>
      <c r="AE120" s="101">
        <v>0.2</v>
      </c>
      <c r="AF120" s="101">
        <v>0.2</v>
      </c>
      <c r="AG120" s="101">
        <v>0.2</v>
      </c>
      <c r="AH120" s="102"/>
      <c r="AI120" s="102"/>
      <c r="AJ120" s="102"/>
      <c r="AK120" s="102"/>
      <c r="AL120" s="102"/>
      <c r="AM120" s="103">
        <v>0.2</v>
      </c>
      <c r="AN120" s="103">
        <v>0.2</v>
      </c>
      <c r="AO120" s="103">
        <v>0.2</v>
      </c>
      <c r="AP120" s="103">
        <v>0.2</v>
      </c>
      <c r="AQ120" s="103">
        <v>0.2</v>
      </c>
      <c r="AR120" s="100">
        <v>2</v>
      </c>
      <c r="AS120" s="100">
        <v>2</v>
      </c>
      <c r="AT120" s="100">
        <v>2</v>
      </c>
      <c r="AU120" s="100">
        <v>2</v>
      </c>
      <c r="AV120" s="100">
        <v>2</v>
      </c>
      <c r="AW120" s="100">
        <v>2</v>
      </c>
      <c r="AX120" s="104">
        <v>2</v>
      </c>
      <c r="AY120" s="104" t="s">
        <v>619</v>
      </c>
      <c r="AZ120" s="106" t="s">
        <v>631</v>
      </c>
      <c r="BA120" s="89">
        <f t="shared" si="1"/>
        <v>10</v>
      </c>
      <c r="BB120" s="89"/>
    </row>
    <row r="121" spans="1:54" s="23" customFormat="1" ht="112.5" customHeight="1">
      <c r="A121" s="71" t="s">
        <v>190</v>
      </c>
      <c r="B121" s="71">
        <v>4</v>
      </c>
      <c r="C121" s="72" t="s">
        <v>369</v>
      </c>
      <c r="D121" s="98" t="s">
        <v>282</v>
      </c>
      <c r="E121" s="77" t="s">
        <v>548</v>
      </c>
      <c r="F121" s="77" t="s">
        <v>233</v>
      </c>
      <c r="G121" s="77" t="s">
        <v>284</v>
      </c>
      <c r="H121" s="77" t="s">
        <v>224</v>
      </c>
      <c r="I121" s="93">
        <v>41969</v>
      </c>
      <c r="J121" s="107">
        <v>42005</v>
      </c>
      <c r="K121" s="77" t="s">
        <v>229</v>
      </c>
      <c r="L121" s="91" t="s">
        <v>225</v>
      </c>
      <c r="M121" s="77" t="s">
        <v>509</v>
      </c>
      <c r="N121" s="75" t="s">
        <v>150</v>
      </c>
      <c r="O121" s="91" t="s">
        <v>226</v>
      </c>
      <c r="P121" s="91" t="s">
        <v>574</v>
      </c>
      <c r="Q121" s="77" t="s">
        <v>241</v>
      </c>
      <c r="R121" s="95" t="s">
        <v>530</v>
      </c>
      <c r="S121" s="96" t="s">
        <v>251</v>
      </c>
      <c r="T121" s="84"/>
      <c r="U121" s="98" t="s">
        <v>55</v>
      </c>
      <c r="V121" s="99" t="str">
        <f>IF(ISBLANK(U121),"", IF(ISERROR(VLOOKUP(U121,Справочники!$A$32:$B$87,2,FALSE)),"Группы полномочий",VLOOKUP(U121,Справочники!$A$32:$B$87,2,FALSE)))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21" s="75" t="s">
        <v>194</v>
      </c>
      <c r="X121" s="84"/>
      <c r="Y121" s="100">
        <v>0</v>
      </c>
      <c r="Z121" s="100">
        <v>0</v>
      </c>
      <c r="AA121" s="100">
        <v>0</v>
      </c>
      <c r="AB121" s="101">
        <v>0</v>
      </c>
      <c r="AC121" s="101">
        <v>0</v>
      </c>
      <c r="AD121" s="101">
        <v>0</v>
      </c>
      <c r="AE121" s="101">
        <v>0</v>
      </c>
      <c r="AF121" s="101">
        <v>0</v>
      </c>
      <c r="AG121" s="101">
        <v>0</v>
      </c>
      <c r="AH121" s="102"/>
      <c r="AI121" s="102"/>
      <c r="AJ121" s="102"/>
      <c r="AK121" s="102"/>
      <c r="AL121" s="102"/>
      <c r="AM121" s="103">
        <v>0</v>
      </c>
      <c r="AN121" s="103">
        <v>1</v>
      </c>
      <c r="AO121" s="103">
        <v>1</v>
      </c>
      <c r="AP121" s="103">
        <v>1</v>
      </c>
      <c r="AQ121" s="103">
        <v>1</v>
      </c>
      <c r="AR121" s="100">
        <v>0</v>
      </c>
      <c r="AS121" s="100">
        <v>0</v>
      </c>
      <c r="AT121" s="100">
        <v>0</v>
      </c>
      <c r="AU121" s="100">
        <v>0</v>
      </c>
      <c r="AV121" s="100">
        <v>0</v>
      </c>
      <c r="AW121" s="100">
        <v>0</v>
      </c>
      <c r="AX121" s="104">
        <v>0</v>
      </c>
      <c r="AY121" s="104" t="s">
        <v>620</v>
      </c>
      <c r="AZ121" s="106" t="s">
        <v>641</v>
      </c>
      <c r="BA121" s="89">
        <f t="shared" si="1"/>
        <v>0</v>
      </c>
      <c r="BB121" s="89"/>
    </row>
    <row r="122" spans="1:54" s="23" customFormat="1" ht="117" customHeight="1">
      <c r="A122" s="71" t="s">
        <v>190</v>
      </c>
      <c r="B122" s="71">
        <v>5</v>
      </c>
      <c r="C122" s="72" t="s">
        <v>370</v>
      </c>
      <c r="D122" s="98" t="s">
        <v>282</v>
      </c>
      <c r="E122" s="77" t="s">
        <v>548</v>
      </c>
      <c r="F122" s="77" t="s">
        <v>246</v>
      </c>
      <c r="G122" s="77" t="s">
        <v>285</v>
      </c>
      <c r="H122" s="77" t="s">
        <v>244</v>
      </c>
      <c r="I122" s="93">
        <v>41969</v>
      </c>
      <c r="J122" s="107">
        <v>42005</v>
      </c>
      <c r="K122" s="77" t="s">
        <v>229</v>
      </c>
      <c r="L122" s="91" t="s">
        <v>225</v>
      </c>
      <c r="M122" s="77" t="s">
        <v>511</v>
      </c>
      <c r="N122" s="75" t="s">
        <v>150</v>
      </c>
      <c r="O122" s="77" t="s">
        <v>248</v>
      </c>
      <c r="P122" s="91" t="s">
        <v>574</v>
      </c>
      <c r="Q122" s="77" t="s">
        <v>241</v>
      </c>
      <c r="R122" s="95" t="s">
        <v>530</v>
      </c>
      <c r="S122" s="117" t="s">
        <v>274</v>
      </c>
      <c r="T122" s="84"/>
      <c r="U122" s="98" t="s">
        <v>57</v>
      </c>
      <c r="V122" s="99" t="str">
        <f>IF(ISBLANK(U122),"", IF(ISERROR(VLOOKUP(U122,Справочники!$A$32:$B$87,2,FALSE)),"Группы полномочий",VLOOKUP(U122,Справочники!$A$32:$B$87,2,FALSE)))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22" s="75" t="s">
        <v>194</v>
      </c>
      <c r="X122" s="84"/>
      <c r="Y122" s="100">
        <v>0</v>
      </c>
      <c r="Z122" s="100">
        <v>0</v>
      </c>
      <c r="AA122" s="100">
        <v>0</v>
      </c>
      <c r="AB122" s="101">
        <v>0</v>
      </c>
      <c r="AC122" s="101">
        <v>0</v>
      </c>
      <c r="AD122" s="101">
        <v>0</v>
      </c>
      <c r="AE122" s="101">
        <v>0</v>
      </c>
      <c r="AF122" s="101">
        <v>0</v>
      </c>
      <c r="AG122" s="101">
        <v>0</v>
      </c>
      <c r="AH122" s="102"/>
      <c r="AI122" s="102"/>
      <c r="AJ122" s="102"/>
      <c r="AK122" s="102"/>
      <c r="AL122" s="102"/>
      <c r="AM122" s="103">
        <v>0</v>
      </c>
      <c r="AN122" s="103">
        <v>1</v>
      </c>
      <c r="AO122" s="103">
        <v>1</v>
      </c>
      <c r="AP122" s="103">
        <v>1</v>
      </c>
      <c r="AQ122" s="103">
        <v>1</v>
      </c>
      <c r="AR122" s="100">
        <v>0</v>
      </c>
      <c r="AS122" s="100">
        <v>0</v>
      </c>
      <c r="AT122" s="100">
        <v>0</v>
      </c>
      <c r="AU122" s="100">
        <v>0</v>
      </c>
      <c r="AV122" s="100">
        <v>0</v>
      </c>
      <c r="AW122" s="100">
        <v>0</v>
      </c>
      <c r="AX122" s="104">
        <v>0</v>
      </c>
      <c r="AY122" s="104" t="s">
        <v>620</v>
      </c>
      <c r="AZ122" s="106" t="s">
        <v>642</v>
      </c>
      <c r="BA122" s="89">
        <f t="shared" si="1"/>
        <v>0</v>
      </c>
      <c r="BB122" s="89"/>
    </row>
    <row r="123" spans="1:54" s="23" customFormat="1" ht="53.25" customHeight="1">
      <c r="A123" s="71" t="s">
        <v>190</v>
      </c>
      <c r="B123" s="71">
        <v>6</v>
      </c>
      <c r="C123" s="72" t="s">
        <v>371</v>
      </c>
      <c r="D123" s="98" t="s">
        <v>282</v>
      </c>
      <c r="E123" s="77" t="s">
        <v>549</v>
      </c>
      <c r="F123" s="77" t="s">
        <v>234</v>
      </c>
      <c r="G123" s="77" t="s">
        <v>284</v>
      </c>
      <c r="H123" s="77" t="s">
        <v>266</v>
      </c>
      <c r="I123" s="93">
        <v>39038</v>
      </c>
      <c r="J123" s="107">
        <v>43831</v>
      </c>
      <c r="K123" s="77" t="s">
        <v>229</v>
      </c>
      <c r="L123" s="91" t="s">
        <v>225</v>
      </c>
      <c r="M123" s="77" t="s">
        <v>509</v>
      </c>
      <c r="N123" s="75" t="s">
        <v>150</v>
      </c>
      <c r="O123" s="91" t="s">
        <v>226</v>
      </c>
      <c r="P123" s="91" t="s">
        <v>227</v>
      </c>
      <c r="Q123" s="77" t="s">
        <v>241</v>
      </c>
      <c r="R123" s="95" t="s">
        <v>530</v>
      </c>
      <c r="S123" s="96" t="s">
        <v>251</v>
      </c>
      <c r="T123" s="84"/>
      <c r="U123" s="98" t="s">
        <v>55</v>
      </c>
      <c r="V123" s="99" t="str">
        <f>IF(ISBLANK(U123),"", IF(ISERROR(VLOOKUP(U123,Справочники!$A$32:$B$87,2,FALSE)),"Группы полномочий",VLOOKUP(U123,Справочники!$A$32:$B$87,2,FALSE)))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23" s="75" t="s">
        <v>194</v>
      </c>
      <c r="X123" s="84"/>
      <c r="Y123" s="100">
        <v>0</v>
      </c>
      <c r="Z123" s="100">
        <v>0</v>
      </c>
      <c r="AA123" s="100">
        <v>0</v>
      </c>
      <c r="AB123" s="101">
        <v>0</v>
      </c>
      <c r="AC123" s="101">
        <v>0</v>
      </c>
      <c r="AD123" s="101">
        <v>0</v>
      </c>
      <c r="AE123" s="101">
        <v>0</v>
      </c>
      <c r="AF123" s="101">
        <v>0</v>
      </c>
      <c r="AG123" s="101">
        <v>0</v>
      </c>
      <c r="AH123" s="102"/>
      <c r="AI123" s="102"/>
      <c r="AJ123" s="102"/>
      <c r="AK123" s="102"/>
      <c r="AL123" s="102"/>
      <c r="AM123" s="103">
        <v>0</v>
      </c>
      <c r="AN123" s="103">
        <v>1</v>
      </c>
      <c r="AO123" s="103">
        <v>1</v>
      </c>
      <c r="AP123" s="103">
        <v>1</v>
      </c>
      <c r="AQ123" s="103">
        <v>1</v>
      </c>
      <c r="AR123" s="100">
        <v>0</v>
      </c>
      <c r="AS123" s="100">
        <v>0</v>
      </c>
      <c r="AT123" s="100">
        <v>0</v>
      </c>
      <c r="AU123" s="100">
        <v>0</v>
      </c>
      <c r="AV123" s="100">
        <v>0</v>
      </c>
      <c r="AW123" s="100">
        <v>0</v>
      </c>
      <c r="AX123" s="104">
        <v>0</v>
      </c>
      <c r="AY123" s="104" t="s">
        <v>621</v>
      </c>
      <c r="AZ123" s="106" t="s">
        <v>648</v>
      </c>
      <c r="BA123" s="89">
        <f t="shared" si="1"/>
        <v>0</v>
      </c>
      <c r="BB123" s="89"/>
    </row>
    <row r="124" spans="1:54" s="23" customFormat="1" ht="56.25" customHeight="1">
      <c r="A124" s="71" t="s">
        <v>190</v>
      </c>
      <c r="B124" s="71">
        <v>7</v>
      </c>
      <c r="C124" s="72" t="s">
        <v>372</v>
      </c>
      <c r="D124" s="98" t="s">
        <v>282</v>
      </c>
      <c r="E124" s="77" t="s">
        <v>549</v>
      </c>
      <c r="F124" s="77" t="s">
        <v>235</v>
      </c>
      <c r="G124" s="114" t="s">
        <v>286</v>
      </c>
      <c r="H124" s="77" t="s">
        <v>244</v>
      </c>
      <c r="I124" s="93">
        <v>39038</v>
      </c>
      <c r="J124" s="107">
        <v>43831</v>
      </c>
      <c r="K124" s="77" t="s">
        <v>229</v>
      </c>
      <c r="L124" s="91" t="s">
        <v>225</v>
      </c>
      <c r="M124" s="77" t="s">
        <v>511</v>
      </c>
      <c r="N124" s="75" t="s">
        <v>150</v>
      </c>
      <c r="O124" s="91" t="s">
        <v>226</v>
      </c>
      <c r="P124" s="91" t="s">
        <v>227</v>
      </c>
      <c r="Q124" s="77" t="s">
        <v>241</v>
      </c>
      <c r="R124" s="95" t="s">
        <v>530</v>
      </c>
      <c r="S124" s="117" t="s">
        <v>274</v>
      </c>
      <c r="T124" s="84"/>
      <c r="U124" s="98" t="s">
        <v>57</v>
      </c>
      <c r="V124" s="99" t="str">
        <f>IF(ISBLANK(U124),"", IF(ISERROR(VLOOKUP(U124,Справочники!$A$32:$B$87,2,FALSE)),"Группы полномочий",VLOOKUP(U124,Справочники!$A$32:$B$87,2,FALSE)))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24" s="75" t="s">
        <v>194</v>
      </c>
      <c r="X124" s="84"/>
      <c r="Y124" s="100">
        <v>0</v>
      </c>
      <c r="Z124" s="100">
        <v>0</v>
      </c>
      <c r="AA124" s="100">
        <v>0</v>
      </c>
      <c r="AB124" s="101">
        <v>0</v>
      </c>
      <c r="AC124" s="101">
        <v>0</v>
      </c>
      <c r="AD124" s="101">
        <v>0</v>
      </c>
      <c r="AE124" s="101">
        <v>0</v>
      </c>
      <c r="AF124" s="101">
        <v>0</v>
      </c>
      <c r="AG124" s="101">
        <v>0</v>
      </c>
      <c r="AH124" s="102"/>
      <c r="AI124" s="102"/>
      <c r="AJ124" s="102"/>
      <c r="AK124" s="102"/>
      <c r="AL124" s="102"/>
      <c r="AM124" s="103">
        <v>0</v>
      </c>
      <c r="AN124" s="103">
        <v>1</v>
      </c>
      <c r="AO124" s="103">
        <v>1</v>
      </c>
      <c r="AP124" s="103">
        <v>1</v>
      </c>
      <c r="AQ124" s="103">
        <v>1</v>
      </c>
      <c r="AR124" s="100">
        <v>0</v>
      </c>
      <c r="AS124" s="100">
        <v>0</v>
      </c>
      <c r="AT124" s="100">
        <v>0</v>
      </c>
      <c r="AU124" s="100">
        <v>0</v>
      </c>
      <c r="AV124" s="100">
        <v>0</v>
      </c>
      <c r="AW124" s="100">
        <v>0</v>
      </c>
      <c r="AX124" s="104">
        <v>0</v>
      </c>
      <c r="AY124" s="104" t="s">
        <v>621</v>
      </c>
      <c r="AZ124" s="106" t="s">
        <v>648</v>
      </c>
      <c r="BA124" s="89">
        <f t="shared" si="1"/>
        <v>0</v>
      </c>
      <c r="BB124" s="89"/>
    </row>
    <row r="125" spans="1:54" s="23" customFormat="1" ht="26.25" customHeight="1">
      <c r="A125" s="71" t="s">
        <v>190</v>
      </c>
      <c r="B125" s="71">
        <v>8</v>
      </c>
      <c r="C125" s="72" t="s">
        <v>373</v>
      </c>
      <c r="D125" s="98" t="s">
        <v>282</v>
      </c>
      <c r="E125" s="77" t="s">
        <v>549</v>
      </c>
      <c r="F125" s="77" t="s">
        <v>236</v>
      </c>
      <c r="G125" s="114" t="s">
        <v>287</v>
      </c>
      <c r="H125" s="77" t="s">
        <v>267</v>
      </c>
      <c r="I125" s="93">
        <v>39038</v>
      </c>
      <c r="J125" s="107">
        <v>43831</v>
      </c>
      <c r="K125" s="77" t="s">
        <v>229</v>
      </c>
      <c r="L125" s="91" t="s">
        <v>225</v>
      </c>
      <c r="M125" s="77" t="s">
        <v>512</v>
      </c>
      <c r="N125" s="75" t="s">
        <v>150</v>
      </c>
      <c r="O125" s="91" t="s">
        <v>226</v>
      </c>
      <c r="P125" s="91" t="s">
        <v>227</v>
      </c>
      <c r="Q125" s="77" t="s">
        <v>241</v>
      </c>
      <c r="R125" s="95" t="s">
        <v>530</v>
      </c>
      <c r="S125" s="96" t="s">
        <v>275</v>
      </c>
      <c r="T125" s="84"/>
      <c r="U125" s="98" t="s">
        <v>16</v>
      </c>
      <c r="V125" s="108" t="s">
        <v>106</v>
      </c>
      <c r="W125" s="75" t="s">
        <v>194</v>
      </c>
      <c r="X125" s="84"/>
      <c r="Y125" s="100">
        <v>0</v>
      </c>
      <c r="Z125" s="100">
        <v>0</v>
      </c>
      <c r="AA125" s="100">
        <v>0</v>
      </c>
      <c r="AB125" s="101">
        <v>0</v>
      </c>
      <c r="AC125" s="101">
        <v>0</v>
      </c>
      <c r="AD125" s="101">
        <v>0</v>
      </c>
      <c r="AE125" s="101">
        <v>0</v>
      </c>
      <c r="AF125" s="101">
        <v>0</v>
      </c>
      <c r="AG125" s="101">
        <v>0</v>
      </c>
      <c r="AH125" s="102"/>
      <c r="AI125" s="102"/>
      <c r="AJ125" s="102"/>
      <c r="AK125" s="102"/>
      <c r="AL125" s="102"/>
      <c r="AM125" s="103">
        <v>0</v>
      </c>
      <c r="AN125" s="103">
        <v>1</v>
      </c>
      <c r="AO125" s="103">
        <v>1</v>
      </c>
      <c r="AP125" s="103">
        <v>1</v>
      </c>
      <c r="AQ125" s="103">
        <v>1</v>
      </c>
      <c r="AR125" s="100">
        <v>0</v>
      </c>
      <c r="AS125" s="100">
        <v>0</v>
      </c>
      <c r="AT125" s="100">
        <v>0</v>
      </c>
      <c r="AU125" s="100">
        <v>0</v>
      </c>
      <c r="AV125" s="100">
        <v>0</v>
      </c>
      <c r="AW125" s="100">
        <v>0</v>
      </c>
      <c r="AX125" s="104">
        <v>0</v>
      </c>
      <c r="AY125" s="104" t="s">
        <v>621</v>
      </c>
      <c r="AZ125" s="106" t="s">
        <v>648</v>
      </c>
      <c r="BA125" s="89">
        <f t="shared" si="1"/>
        <v>0</v>
      </c>
      <c r="BB125" s="89"/>
    </row>
    <row r="126" spans="1:54" s="23" customFormat="1" ht="110.25" customHeight="1">
      <c r="A126" s="71" t="s">
        <v>190</v>
      </c>
      <c r="B126" s="71">
        <v>9</v>
      </c>
      <c r="C126" s="72" t="s">
        <v>432</v>
      </c>
      <c r="D126" s="98" t="s">
        <v>282</v>
      </c>
      <c r="E126" s="77" t="s">
        <v>549</v>
      </c>
      <c r="F126" s="77" t="s">
        <v>237</v>
      </c>
      <c r="G126" s="77" t="s">
        <v>217</v>
      </c>
      <c r="H126" s="77" t="s">
        <v>221</v>
      </c>
      <c r="I126" s="93">
        <v>39038</v>
      </c>
      <c r="J126" s="107">
        <v>39083</v>
      </c>
      <c r="K126" s="77" t="s">
        <v>229</v>
      </c>
      <c r="L126" s="91" t="s">
        <v>225</v>
      </c>
      <c r="M126" s="77" t="s">
        <v>506</v>
      </c>
      <c r="N126" s="75" t="s">
        <v>150</v>
      </c>
      <c r="O126" s="91" t="s">
        <v>226</v>
      </c>
      <c r="P126" s="91" t="s">
        <v>227</v>
      </c>
      <c r="Q126" s="77" t="s">
        <v>241</v>
      </c>
      <c r="R126" s="95" t="s">
        <v>530</v>
      </c>
      <c r="S126" s="96" t="s">
        <v>639</v>
      </c>
      <c r="T126" s="84"/>
      <c r="U126" s="98" t="s">
        <v>43</v>
      </c>
      <c r="V126" s="99" t="str">
        <f>IF(ISBLANK(U126),"", IF(ISERROR(VLOOKUP(U126,Справочники!$A$32:$B$87,2,FALSE)),"Группы полномочий",VLOOKUP(U126,Справочники!$A$32:$B$87,2,FALSE)))</f>
        <v>10 - Социальная поддержка населения</v>
      </c>
      <c r="W126" s="75" t="s">
        <v>194</v>
      </c>
      <c r="X126" s="84"/>
      <c r="Y126" s="100">
        <v>0</v>
      </c>
      <c r="Z126" s="100">
        <v>0</v>
      </c>
      <c r="AA126" s="100">
        <v>0.4</v>
      </c>
      <c r="AB126" s="101">
        <v>2.8</v>
      </c>
      <c r="AC126" s="101">
        <v>22.9</v>
      </c>
      <c r="AD126" s="101">
        <v>121.8</v>
      </c>
      <c r="AE126" s="101">
        <v>795</v>
      </c>
      <c r="AF126" s="101">
        <v>133.30000000000001</v>
      </c>
      <c r="AG126" s="101">
        <v>16.899999999999999</v>
      </c>
      <c r="AH126" s="102"/>
      <c r="AI126" s="102"/>
      <c r="AJ126" s="102"/>
      <c r="AK126" s="102"/>
      <c r="AL126" s="102"/>
      <c r="AM126" s="103">
        <v>20</v>
      </c>
      <c r="AN126" s="103">
        <v>20</v>
      </c>
      <c r="AO126" s="103">
        <v>20</v>
      </c>
      <c r="AP126" s="103">
        <v>20</v>
      </c>
      <c r="AQ126" s="103">
        <v>20</v>
      </c>
      <c r="AR126" s="100">
        <v>11</v>
      </c>
      <c r="AS126" s="100">
        <v>100</v>
      </c>
      <c r="AT126" s="100">
        <v>155</v>
      </c>
      <c r="AU126" s="100">
        <v>157</v>
      </c>
      <c r="AV126" s="100">
        <v>150</v>
      </c>
      <c r="AW126" s="100">
        <v>131</v>
      </c>
      <c r="AX126" s="104">
        <v>135</v>
      </c>
      <c r="AY126" s="104" t="s">
        <v>619</v>
      </c>
      <c r="AZ126" s="106" t="s">
        <v>640</v>
      </c>
      <c r="BA126" s="89">
        <f t="shared" si="1"/>
        <v>693</v>
      </c>
      <c r="BB126" s="89"/>
    </row>
    <row r="127" spans="1:54" s="23" customFormat="1" ht="141.75" customHeight="1">
      <c r="A127" s="71" t="s">
        <v>190</v>
      </c>
      <c r="B127" s="71">
        <v>10</v>
      </c>
      <c r="C127" s="72" t="s">
        <v>433</v>
      </c>
      <c r="D127" s="98" t="s">
        <v>282</v>
      </c>
      <c r="E127" s="77" t="s">
        <v>549</v>
      </c>
      <c r="F127" s="77" t="s">
        <v>263</v>
      </c>
      <c r="G127" s="148" t="s">
        <v>219</v>
      </c>
      <c r="H127" s="148" t="s">
        <v>223</v>
      </c>
      <c r="I127" s="93">
        <v>39038</v>
      </c>
      <c r="J127" s="107">
        <v>39083</v>
      </c>
      <c r="K127" s="77" t="s">
        <v>229</v>
      </c>
      <c r="L127" s="91" t="s">
        <v>225</v>
      </c>
      <c r="M127" s="77" t="s">
        <v>508</v>
      </c>
      <c r="N127" s="75" t="s">
        <v>150</v>
      </c>
      <c r="O127" s="74" t="s">
        <v>630</v>
      </c>
      <c r="P127" s="91" t="s">
        <v>227</v>
      </c>
      <c r="Q127" s="77" t="s">
        <v>241</v>
      </c>
      <c r="R127" s="95" t="s">
        <v>530</v>
      </c>
      <c r="S127" s="96" t="s">
        <v>276</v>
      </c>
      <c r="T127" s="84"/>
      <c r="U127" s="98" t="s">
        <v>47</v>
      </c>
      <c r="V127" s="99" t="str">
        <f>IF(ISBLANK(U127),"", IF(ISERROR(VLOOKUP(U127,Справочники!$A$32:$B$87,2,FALSE)),"Группы полномочий",VLOOKUP(U127,Справочники!$A$32:$B$87,2,FALSE)))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27" s="75" t="s">
        <v>194</v>
      </c>
      <c r="X127" s="84"/>
      <c r="Y127" s="100">
        <v>0</v>
      </c>
      <c r="Z127" s="100">
        <v>0</v>
      </c>
      <c r="AA127" s="100">
        <v>0</v>
      </c>
      <c r="AB127" s="101">
        <v>0</v>
      </c>
      <c r="AC127" s="101">
        <v>0</v>
      </c>
      <c r="AD127" s="101">
        <v>0</v>
      </c>
      <c r="AE127" s="101">
        <v>0</v>
      </c>
      <c r="AF127" s="101">
        <v>0</v>
      </c>
      <c r="AG127" s="101">
        <v>0</v>
      </c>
      <c r="AH127" s="102"/>
      <c r="AI127" s="102"/>
      <c r="AJ127" s="102"/>
      <c r="AK127" s="102"/>
      <c r="AL127" s="102"/>
      <c r="AM127" s="103">
        <v>0</v>
      </c>
      <c r="AN127" s="103">
        <v>0.5</v>
      </c>
      <c r="AO127" s="103">
        <v>0.5</v>
      </c>
      <c r="AP127" s="103">
        <v>0.5</v>
      </c>
      <c r="AQ127" s="103">
        <v>0.5</v>
      </c>
      <c r="AR127" s="100">
        <v>0</v>
      </c>
      <c r="AS127" s="100">
        <v>0</v>
      </c>
      <c r="AT127" s="100">
        <v>0</v>
      </c>
      <c r="AU127" s="100">
        <v>0</v>
      </c>
      <c r="AV127" s="100">
        <v>0</v>
      </c>
      <c r="AW127" s="100">
        <v>0</v>
      </c>
      <c r="AX127" s="104">
        <v>0</v>
      </c>
      <c r="AY127" s="104" t="s">
        <v>620</v>
      </c>
      <c r="AZ127" s="106" t="s">
        <v>646</v>
      </c>
      <c r="BA127" s="89">
        <f t="shared" si="1"/>
        <v>0</v>
      </c>
      <c r="BB127" s="89"/>
    </row>
    <row r="128" spans="1:54" s="23" customFormat="1" ht="78.75" customHeight="1">
      <c r="A128" s="71" t="s">
        <v>190</v>
      </c>
      <c r="B128" s="71">
        <v>11</v>
      </c>
      <c r="C128" s="72" t="s">
        <v>434</v>
      </c>
      <c r="D128" s="98" t="s">
        <v>282</v>
      </c>
      <c r="E128" s="77" t="s">
        <v>549</v>
      </c>
      <c r="F128" s="77" t="s">
        <v>264</v>
      </c>
      <c r="G128" s="93" t="s">
        <v>218</v>
      </c>
      <c r="H128" s="161" t="s">
        <v>279</v>
      </c>
      <c r="I128" s="93">
        <v>39038</v>
      </c>
      <c r="J128" s="107">
        <v>43831</v>
      </c>
      <c r="K128" s="77" t="s">
        <v>229</v>
      </c>
      <c r="L128" s="91" t="s">
        <v>225</v>
      </c>
      <c r="M128" s="77" t="s">
        <v>514</v>
      </c>
      <c r="N128" s="75" t="s">
        <v>150</v>
      </c>
      <c r="O128" s="91" t="s">
        <v>226</v>
      </c>
      <c r="P128" s="91" t="s">
        <v>227</v>
      </c>
      <c r="Q128" s="77" t="s">
        <v>241</v>
      </c>
      <c r="R128" s="95" t="s">
        <v>530</v>
      </c>
      <c r="S128" s="96" t="s">
        <v>625</v>
      </c>
      <c r="T128" s="84"/>
      <c r="U128" s="98" t="s">
        <v>45</v>
      </c>
      <c r="V128" s="108" t="s">
        <v>128</v>
      </c>
      <c r="W128" s="75" t="s">
        <v>194</v>
      </c>
      <c r="X128" s="84"/>
      <c r="Y128" s="100">
        <v>0</v>
      </c>
      <c r="Z128" s="100">
        <v>0</v>
      </c>
      <c r="AA128" s="100">
        <v>0</v>
      </c>
      <c r="AB128" s="101">
        <v>0</v>
      </c>
      <c r="AC128" s="101">
        <v>0</v>
      </c>
      <c r="AD128" s="101">
        <v>0</v>
      </c>
      <c r="AE128" s="101">
        <v>0</v>
      </c>
      <c r="AF128" s="101">
        <v>0</v>
      </c>
      <c r="AG128" s="101">
        <v>0</v>
      </c>
      <c r="AH128" s="102"/>
      <c r="AI128" s="102"/>
      <c r="AJ128" s="102"/>
      <c r="AK128" s="102"/>
      <c r="AL128" s="102"/>
      <c r="AM128" s="103">
        <v>0</v>
      </c>
      <c r="AN128" s="103">
        <v>0.5</v>
      </c>
      <c r="AO128" s="103">
        <v>0.5</v>
      </c>
      <c r="AP128" s="103">
        <v>0.5</v>
      </c>
      <c r="AQ128" s="103">
        <v>0.5</v>
      </c>
      <c r="AR128" s="100">
        <v>0</v>
      </c>
      <c r="AS128" s="100">
        <v>0</v>
      </c>
      <c r="AT128" s="100">
        <v>0</v>
      </c>
      <c r="AU128" s="100">
        <v>0</v>
      </c>
      <c r="AV128" s="100">
        <v>0</v>
      </c>
      <c r="AW128" s="100">
        <v>0</v>
      </c>
      <c r="AX128" s="104">
        <v>0</v>
      </c>
      <c r="AY128" s="104" t="s">
        <v>621</v>
      </c>
      <c r="AZ128" s="106" t="s">
        <v>648</v>
      </c>
      <c r="BA128" s="89">
        <f t="shared" si="1"/>
        <v>0</v>
      </c>
      <c r="BB128" s="89"/>
    </row>
    <row r="129" spans="1:54" s="23" customFormat="1" ht="26.25" customHeight="1">
      <c r="A129" s="71" t="s">
        <v>190</v>
      </c>
      <c r="B129" s="71">
        <v>12</v>
      </c>
      <c r="C129" s="72" t="s">
        <v>377</v>
      </c>
      <c r="D129" s="98" t="s">
        <v>282</v>
      </c>
      <c r="E129" s="77" t="s">
        <v>549</v>
      </c>
      <c r="F129" s="77" t="s">
        <v>238</v>
      </c>
      <c r="G129" s="77" t="s">
        <v>239</v>
      </c>
      <c r="H129" s="77" t="s">
        <v>283</v>
      </c>
      <c r="I129" s="93">
        <v>39038</v>
      </c>
      <c r="J129" s="107">
        <v>39083</v>
      </c>
      <c r="K129" s="77" t="s">
        <v>229</v>
      </c>
      <c r="L129" s="91" t="s">
        <v>225</v>
      </c>
      <c r="M129" s="77" t="s">
        <v>510</v>
      </c>
      <c r="N129" s="75" t="s">
        <v>69</v>
      </c>
      <c r="O129" s="77" t="s">
        <v>242</v>
      </c>
      <c r="P129" s="91" t="s">
        <v>227</v>
      </c>
      <c r="Q129" s="77" t="s">
        <v>241</v>
      </c>
      <c r="R129" s="95" t="s">
        <v>530</v>
      </c>
      <c r="S129" s="96" t="s">
        <v>625</v>
      </c>
      <c r="T129" s="84"/>
      <c r="U129" s="98" t="s">
        <v>13</v>
      </c>
      <c r="V129" s="108" t="s">
        <v>103</v>
      </c>
      <c r="W129" s="77" t="s">
        <v>243</v>
      </c>
      <c r="X129" s="84"/>
      <c r="Y129" s="100"/>
      <c r="Z129" s="100"/>
      <c r="AA129" s="100"/>
      <c r="AB129" s="101">
        <v>5.2290000000000001</v>
      </c>
      <c r="AC129" s="101">
        <v>14.55</v>
      </c>
      <c r="AD129" s="101">
        <v>55.395000000000003</v>
      </c>
      <c r="AE129" s="101">
        <v>55.395000000000003</v>
      </c>
      <c r="AF129" s="101">
        <v>274.95499999999998</v>
      </c>
      <c r="AG129" s="101">
        <v>275</v>
      </c>
      <c r="AH129" s="102"/>
      <c r="AI129" s="102"/>
      <c r="AJ129" s="102"/>
      <c r="AK129" s="102"/>
      <c r="AL129" s="102"/>
      <c r="AM129" s="103">
        <v>270</v>
      </c>
      <c r="AN129" s="103">
        <v>270</v>
      </c>
      <c r="AO129" s="103">
        <v>270</v>
      </c>
      <c r="AP129" s="103">
        <v>270</v>
      </c>
      <c r="AQ129" s="103">
        <v>270</v>
      </c>
      <c r="AR129" s="100">
        <v>1</v>
      </c>
      <c r="AS129" s="100">
        <v>1</v>
      </c>
      <c r="AT129" s="100">
        <v>1</v>
      </c>
      <c r="AU129" s="100">
        <v>1</v>
      </c>
      <c r="AV129" s="100">
        <v>1</v>
      </c>
      <c r="AW129" s="100">
        <v>1</v>
      </c>
      <c r="AX129" s="104">
        <v>1</v>
      </c>
      <c r="AY129" s="100" t="s">
        <v>619</v>
      </c>
      <c r="AZ129" s="106" t="s">
        <v>624</v>
      </c>
      <c r="BA129" s="89">
        <f t="shared" si="1"/>
        <v>5</v>
      </c>
      <c r="BB129" s="89"/>
    </row>
    <row r="130" spans="1:54" s="23" customFormat="1" ht="26.25" customHeight="1">
      <c r="A130" s="173" t="s">
        <v>288</v>
      </c>
      <c r="B130" s="174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6"/>
      <c r="BA130" s="89">
        <f t="shared" si="1"/>
        <v>0</v>
      </c>
      <c r="BB130" s="89"/>
    </row>
    <row r="131" spans="1:54" s="23" customFormat="1" ht="68.25" customHeight="1">
      <c r="A131" s="149" t="s">
        <v>190</v>
      </c>
      <c r="B131" s="149">
        <v>1</v>
      </c>
      <c r="C131" s="150" t="s">
        <v>435</v>
      </c>
      <c r="D131" s="90" t="s">
        <v>288</v>
      </c>
      <c r="E131" s="148" t="s">
        <v>550</v>
      </c>
      <c r="F131" s="148" t="s">
        <v>230</v>
      </c>
      <c r="G131" s="148" t="s">
        <v>217</v>
      </c>
      <c r="H131" s="148" t="s">
        <v>221</v>
      </c>
      <c r="I131" s="94">
        <v>39336</v>
      </c>
      <c r="J131" s="162">
        <v>39448</v>
      </c>
      <c r="K131" s="148" t="s">
        <v>229</v>
      </c>
      <c r="L131" s="151" t="s">
        <v>225</v>
      </c>
      <c r="M131" s="148" t="s">
        <v>506</v>
      </c>
      <c r="N131" s="152" t="s">
        <v>150</v>
      </c>
      <c r="O131" s="151" t="s">
        <v>226</v>
      </c>
      <c r="P131" s="151" t="s">
        <v>574</v>
      </c>
      <c r="Q131" s="148" t="s">
        <v>241</v>
      </c>
      <c r="R131" s="153" t="s">
        <v>530</v>
      </c>
      <c r="S131" s="96" t="s">
        <v>639</v>
      </c>
      <c r="T131" s="154"/>
      <c r="U131" s="155" t="s">
        <v>43</v>
      </c>
      <c r="V131" s="156" t="str">
        <f>IF(ISBLANK(U131),"", IF(ISERROR(VLOOKUP(U131,Справочники!$A$32:$B$87,2,FALSE)),"Группы полномочий",VLOOKUP(U131,Справочники!$A$32:$B$87,2,FALSE)))</f>
        <v>10 - Социальная поддержка населения</v>
      </c>
      <c r="W131" s="152" t="s">
        <v>194</v>
      </c>
      <c r="X131" s="154"/>
      <c r="Y131" s="157">
        <v>0</v>
      </c>
      <c r="Z131" s="157">
        <v>0</v>
      </c>
      <c r="AA131" s="157">
        <v>0.2</v>
      </c>
      <c r="AB131" s="163">
        <v>67.3</v>
      </c>
      <c r="AC131" s="163">
        <v>4.8</v>
      </c>
      <c r="AD131" s="163">
        <v>6.6</v>
      </c>
      <c r="AE131" s="163">
        <v>10.9</v>
      </c>
      <c r="AF131" s="163">
        <v>13.1</v>
      </c>
      <c r="AG131" s="163">
        <v>18.899999999999999</v>
      </c>
      <c r="AH131" s="102"/>
      <c r="AI131" s="102"/>
      <c r="AJ131" s="102"/>
      <c r="AK131" s="102"/>
      <c r="AL131" s="102"/>
      <c r="AM131" s="164">
        <v>20</v>
      </c>
      <c r="AN131" s="164">
        <v>20</v>
      </c>
      <c r="AO131" s="164">
        <v>20</v>
      </c>
      <c r="AP131" s="164">
        <v>20</v>
      </c>
      <c r="AQ131" s="164">
        <v>20</v>
      </c>
      <c r="AR131" s="157">
        <v>31</v>
      </c>
      <c r="AS131" s="157">
        <v>51</v>
      </c>
      <c r="AT131" s="157">
        <v>51</v>
      </c>
      <c r="AU131" s="157">
        <v>56</v>
      </c>
      <c r="AV131" s="157">
        <v>57</v>
      </c>
      <c r="AW131" s="157">
        <v>69</v>
      </c>
      <c r="AX131" s="160">
        <v>70</v>
      </c>
      <c r="AY131" s="160" t="s">
        <v>619</v>
      </c>
      <c r="AZ131" s="106" t="s">
        <v>640</v>
      </c>
      <c r="BA131" s="89">
        <f t="shared" si="1"/>
        <v>284</v>
      </c>
      <c r="BB131" s="89"/>
    </row>
    <row r="132" spans="1:54" s="23" customFormat="1" ht="50.25" customHeight="1">
      <c r="A132" s="71" t="s">
        <v>190</v>
      </c>
      <c r="B132" s="71">
        <v>2</v>
      </c>
      <c r="C132" s="72" t="s">
        <v>436</v>
      </c>
      <c r="D132" s="98" t="s">
        <v>288</v>
      </c>
      <c r="E132" s="77" t="s">
        <v>550</v>
      </c>
      <c r="F132" s="77" t="s">
        <v>231</v>
      </c>
      <c r="G132" s="77" t="s">
        <v>218</v>
      </c>
      <c r="H132" s="165" t="s">
        <v>222</v>
      </c>
      <c r="I132" s="93">
        <v>41970</v>
      </c>
      <c r="J132" s="107">
        <v>42005</v>
      </c>
      <c r="K132" s="77" t="s">
        <v>229</v>
      </c>
      <c r="L132" s="91" t="s">
        <v>225</v>
      </c>
      <c r="M132" s="77" t="s">
        <v>507</v>
      </c>
      <c r="N132" s="75" t="s">
        <v>150</v>
      </c>
      <c r="O132" s="91" t="s">
        <v>226</v>
      </c>
      <c r="P132" s="91" t="s">
        <v>574</v>
      </c>
      <c r="Q132" s="77" t="s">
        <v>241</v>
      </c>
      <c r="R132" s="95" t="s">
        <v>530</v>
      </c>
      <c r="S132" s="96" t="s">
        <v>625</v>
      </c>
      <c r="T132" s="84"/>
      <c r="U132" s="98" t="s">
        <v>341</v>
      </c>
      <c r="V132" s="99" t="str">
        <f>IF(ISBLANK(U132),"", IF(ISERROR(VLOOKUP(U132,Справочники!$A$32:$B$87,2,FALSE)),"Группы полномочий",VLOOKUP(U132,Справочники!$A$32:$B$87,2,FALSE)))</f>
        <v>Группы полномочий</v>
      </c>
      <c r="W132" s="75" t="s">
        <v>194</v>
      </c>
      <c r="X132" s="84"/>
      <c r="Y132" s="100">
        <v>0</v>
      </c>
      <c r="Z132" s="100">
        <v>0</v>
      </c>
      <c r="AA132" s="100">
        <v>0</v>
      </c>
      <c r="AB132" s="101">
        <v>0</v>
      </c>
      <c r="AC132" s="101">
        <v>0</v>
      </c>
      <c r="AD132" s="101">
        <v>0</v>
      </c>
      <c r="AE132" s="101">
        <v>0</v>
      </c>
      <c r="AF132" s="101">
        <v>0</v>
      </c>
      <c r="AG132" s="101">
        <v>0</v>
      </c>
      <c r="AH132" s="102"/>
      <c r="AI132" s="102"/>
      <c r="AJ132" s="102"/>
      <c r="AK132" s="102"/>
      <c r="AL132" s="102"/>
      <c r="AM132" s="103">
        <v>0</v>
      </c>
      <c r="AN132" s="103">
        <v>1</v>
      </c>
      <c r="AO132" s="103">
        <v>1</v>
      </c>
      <c r="AP132" s="103">
        <v>1</v>
      </c>
      <c r="AQ132" s="103">
        <v>1</v>
      </c>
      <c r="AR132" s="100">
        <v>0</v>
      </c>
      <c r="AS132" s="100">
        <v>0</v>
      </c>
      <c r="AT132" s="100">
        <v>0</v>
      </c>
      <c r="AU132" s="100">
        <v>0</v>
      </c>
      <c r="AV132" s="100">
        <v>0</v>
      </c>
      <c r="AW132" s="100">
        <v>0</v>
      </c>
      <c r="AX132" s="104">
        <v>0</v>
      </c>
      <c r="AY132" s="104" t="s">
        <v>620</v>
      </c>
      <c r="AZ132" s="170" t="s">
        <v>638</v>
      </c>
      <c r="BA132" s="89">
        <f t="shared" si="1"/>
        <v>0</v>
      </c>
      <c r="BB132" s="89"/>
    </row>
    <row r="133" spans="1:54" s="23" customFormat="1" ht="53.25" customHeight="1">
      <c r="A133" s="71" t="s">
        <v>190</v>
      </c>
      <c r="B133" s="71">
        <v>3</v>
      </c>
      <c r="C133" s="72" t="s">
        <v>437</v>
      </c>
      <c r="D133" s="98" t="s">
        <v>288</v>
      </c>
      <c r="E133" s="77" t="s">
        <v>550</v>
      </c>
      <c r="F133" s="77" t="s">
        <v>232</v>
      </c>
      <c r="G133" s="148" t="s">
        <v>219</v>
      </c>
      <c r="H133" s="148" t="s">
        <v>223</v>
      </c>
      <c r="I133" s="93">
        <v>41970</v>
      </c>
      <c r="J133" s="107">
        <v>42005</v>
      </c>
      <c r="K133" s="77" t="s">
        <v>229</v>
      </c>
      <c r="L133" s="91" t="s">
        <v>225</v>
      </c>
      <c r="M133" s="77" t="s">
        <v>508</v>
      </c>
      <c r="N133" s="75" t="s">
        <v>150</v>
      </c>
      <c r="O133" s="74" t="s">
        <v>630</v>
      </c>
      <c r="P133" s="91" t="s">
        <v>574</v>
      </c>
      <c r="Q133" s="77" t="s">
        <v>241</v>
      </c>
      <c r="R133" s="95" t="s">
        <v>530</v>
      </c>
      <c r="S133" s="96" t="s">
        <v>276</v>
      </c>
      <c r="T133" s="84"/>
      <c r="U133" s="98" t="s">
        <v>47</v>
      </c>
      <c r="V133" s="99" t="str">
        <f>IF(ISBLANK(U133),"", IF(ISERROR(VLOOKUP(U133,Справочники!$A$32:$B$87,2,FALSE)),"Группы полномочий",VLOOKUP(U133,Справочники!$A$32:$B$87,2,FALSE)))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33" s="75" t="s">
        <v>194</v>
      </c>
      <c r="X133" s="84"/>
      <c r="Y133" s="100">
        <v>0</v>
      </c>
      <c r="Z133" s="100">
        <v>0.06</v>
      </c>
      <c r="AA133" s="100">
        <v>0</v>
      </c>
      <c r="AB133" s="101">
        <v>0.5</v>
      </c>
      <c r="AC133" s="101">
        <v>0.5</v>
      </c>
      <c r="AD133" s="101">
        <v>0.3</v>
      </c>
      <c r="AE133" s="101">
        <v>0.3</v>
      </c>
      <c r="AF133" s="101">
        <v>0.3</v>
      </c>
      <c r="AG133" s="101">
        <v>0.5</v>
      </c>
      <c r="AH133" s="102"/>
      <c r="AI133" s="102"/>
      <c r="AJ133" s="102"/>
      <c r="AK133" s="102"/>
      <c r="AL133" s="102"/>
      <c r="AM133" s="103">
        <v>1</v>
      </c>
      <c r="AN133" s="103">
        <v>1</v>
      </c>
      <c r="AO133" s="103">
        <v>1</v>
      </c>
      <c r="AP133" s="103">
        <v>1</v>
      </c>
      <c r="AQ133" s="103">
        <v>1</v>
      </c>
      <c r="AR133" s="100">
        <v>6</v>
      </c>
      <c r="AS133" s="100">
        <v>5</v>
      </c>
      <c r="AT133" s="100">
        <v>6</v>
      </c>
      <c r="AU133" s="100">
        <v>6</v>
      </c>
      <c r="AV133" s="100">
        <v>5</v>
      </c>
      <c r="AW133" s="100">
        <v>5</v>
      </c>
      <c r="AX133" s="104">
        <v>5</v>
      </c>
      <c r="AY133" s="104" t="s">
        <v>619</v>
      </c>
      <c r="AZ133" s="106" t="s">
        <v>631</v>
      </c>
      <c r="BA133" s="89">
        <f t="shared" si="1"/>
        <v>27</v>
      </c>
      <c r="BB133" s="89"/>
    </row>
    <row r="134" spans="1:54" s="23" customFormat="1" ht="52.5" customHeight="1">
      <c r="A134" s="71" t="s">
        <v>190</v>
      </c>
      <c r="B134" s="71">
        <v>4</v>
      </c>
      <c r="C134" s="72" t="s">
        <v>438</v>
      </c>
      <c r="D134" s="98" t="s">
        <v>288</v>
      </c>
      <c r="E134" s="77" t="s">
        <v>503</v>
      </c>
      <c r="F134" s="77" t="s">
        <v>233</v>
      </c>
      <c r="G134" s="77" t="s">
        <v>289</v>
      </c>
      <c r="H134" s="77" t="s">
        <v>224</v>
      </c>
      <c r="I134" s="93">
        <v>43797</v>
      </c>
      <c r="J134" s="107">
        <v>43831</v>
      </c>
      <c r="K134" s="77" t="s">
        <v>229</v>
      </c>
      <c r="L134" s="91" t="s">
        <v>225</v>
      </c>
      <c r="M134" s="77" t="s">
        <v>509</v>
      </c>
      <c r="N134" s="75" t="s">
        <v>150</v>
      </c>
      <c r="O134" s="91" t="s">
        <v>226</v>
      </c>
      <c r="P134" s="91" t="s">
        <v>574</v>
      </c>
      <c r="Q134" s="77" t="s">
        <v>241</v>
      </c>
      <c r="R134" s="95" t="s">
        <v>530</v>
      </c>
      <c r="S134" s="96" t="s">
        <v>251</v>
      </c>
      <c r="T134" s="84"/>
      <c r="U134" s="98" t="s">
        <v>55</v>
      </c>
      <c r="V134" s="99" t="str">
        <f>IF(ISBLANK(U134),"", IF(ISERROR(VLOOKUP(U134,Справочники!$A$32:$B$87,2,FALSE)),"Группы полномочий",VLOOKUP(U134,Справочники!$A$32:$B$87,2,FALSE)))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34" s="75" t="s">
        <v>194</v>
      </c>
      <c r="X134" s="84"/>
      <c r="Y134" s="100">
        <v>0</v>
      </c>
      <c r="Z134" s="100">
        <v>0</v>
      </c>
      <c r="AA134" s="100">
        <v>0</v>
      </c>
      <c r="AB134" s="101">
        <v>0</v>
      </c>
      <c r="AC134" s="101">
        <v>0</v>
      </c>
      <c r="AD134" s="101">
        <v>0</v>
      </c>
      <c r="AE134" s="101">
        <v>0</v>
      </c>
      <c r="AF134" s="101">
        <v>0</v>
      </c>
      <c r="AG134" s="101">
        <v>0</v>
      </c>
      <c r="AH134" s="102"/>
      <c r="AI134" s="102"/>
      <c r="AJ134" s="102"/>
      <c r="AK134" s="102"/>
      <c r="AL134" s="102"/>
      <c r="AM134" s="103">
        <v>0</v>
      </c>
      <c r="AN134" s="103">
        <v>1</v>
      </c>
      <c r="AO134" s="103">
        <v>1</v>
      </c>
      <c r="AP134" s="103">
        <v>1</v>
      </c>
      <c r="AQ134" s="103">
        <v>1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4">
        <v>0</v>
      </c>
      <c r="AY134" s="104" t="s">
        <v>621</v>
      </c>
      <c r="AZ134" s="106" t="s">
        <v>648</v>
      </c>
      <c r="BA134" s="89">
        <f t="shared" si="1"/>
        <v>0</v>
      </c>
      <c r="BB134" s="89"/>
    </row>
    <row r="135" spans="1:54" s="23" customFormat="1" ht="52.5" customHeight="1">
      <c r="A135" s="71" t="s">
        <v>190</v>
      </c>
      <c r="B135" s="71">
        <v>5</v>
      </c>
      <c r="C135" s="72" t="s">
        <v>439</v>
      </c>
      <c r="D135" s="98" t="s">
        <v>288</v>
      </c>
      <c r="E135" s="77" t="s">
        <v>503</v>
      </c>
      <c r="F135" s="77" t="s">
        <v>246</v>
      </c>
      <c r="G135" s="77" t="s">
        <v>290</v>
      </c>
      <c r="H135" s="77" t="s">
        <v>244</v>
      </c>
      <c r="I135" s="93">
        <v>43797</v>
      </c>
      <c r="J135" s="107">
        <v>43831</v>
      </c>
      <c r="K135" s="77" t="s">
        <v>229</v>
      </c>
      <c r="L135" s="91" t="s">
        <v>225</v>
      </c>
      <c r="M135" s="77" t="s">
        <v>511</v>
      </c>
      <c r="N135" s="75" t="s">
        <v>150</v>
      </c>
      <c r="O135" s="77" t="s">
        <v>248</v>
      </c>
      <c r="P135" s="91" t="s">
        <v>574</v>
      </c>
      <c r="Q135" s="77" t="s">
        <v>241</v>
      </c>
      <c r="R135" s="95" t="s">
        <v>530</v>
      </c>
      <c r="S135" s="117" t="s">
        <v>274</v>
      </c>
      <c r="T135" s="84"/>
      <c r="U135" s="98" t="s">
        <v>57</v>
      </c>
      <c r="V135" s="99" t="str">
        <f>IF(ISBLANK(U135),"", IF(ISERROR(VLOOKUP(U135,Справочники!$A$32:$B$87,2,FALSE)),"Группы полномочий",VLOOKUP(U135,Справочники!$A$32:$B$87,2,FALSE)))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35" s="75" t="s">
        <v>194</v>
      </c>
      <c r="X135" s="84"/>
      <c r="Y135" s="100">
        <v>0</v>
      </c>
      <c r="Z135" s="100">
        <v>0</v>
      </c>
      <c r="AA135" s="100">
        <v>0</v>
      </c>
      <c r="AB135" s="101">
        <v>0</v>
      </c>
      <c r="AC135" s="101">
        <v>0</v>
      </c>
      <c r="AD135" s="101">
        <v>0</v>
      </c>
      <c r="AE135" s="101">
        <v>0</v>
      </c>
      <c r="AF135" s="101">
        <v>0</v>
      </c>
      <c r="AG135" s="101">
        <v>0</v>
      </c>
      <c r="AH135" s="102"/>
      <c r="AI135" s="102"/>
      <c r="AJ135" s="102"/>
      <c r="AK135" s="102"/>
      <c r="AL135" s="102"/>
      <c r="AM135" s="103">
        <v>0</v>
      </c>
      <c r="AN135" s="103">
        <v>1</v>
      </c>
      <c r="AO135" s="103">
        <v>1</v>
      </c>
      <c r="AP135" s="103">
        <v>1</v>
      </c>
      <c r="AQ135" s="103">
        <v>1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4">
        <v>0</v>
      </c>
      <c r="AY135" s="104" t="s">
        <v>621</v>
      </c>
      <c r="AZ135" s="106" t="s">
        <v>648</v>
      </c>
      <c r="BA135" s="89">
        <f t="shared" si="1"/>
        <v>0</v>
      </c>
      <c r="BB135" s="89"/>
    </row>
    <row r="136" spans="1:54" s="23" customFormat="1" ht="48.75" customHeight="1">
      <c r="A136" s="71" t="s">
        <v>190</v>
      </c>
      <c r="B136" s="71">
        <v>6</v>
      </c>
      <c r="C136" s="72" t="s">
        <v>440</v>
      </c>
      <c r="D136" s="98" t="s">
        <v>288</v>
      </c>
      <c r="E136" s="77" t="s">
        <v>504</v>
      </c>
      <c r="F136" s="77" t="s">
        <v>234</v>
      </c>
      <c r="G136" s="77" t="s">
        <v>289</v>
      </c>
      <c r="H136" s="77" t="s">
        <v>266</v>
      </c>
      <c r="I136" s="93">
        <v>43797</v>
      </c>
      <c r="J136" s="107">
        <v>43831</v>
      </c>
      <c r="K136" s="77" t="s">
        <v>229</v>
      </c>
      <c r="L136" s="91" t="s">
        <v>225</v>
      </c>
      <c r="M136" s="77" t="s">
        <v>509</v>
      </c>
      <c r="N136" s="75" t="s">
        <v>150</v>
      </c>
      <c r="O136" s="91" t="s">
        <v>226</v>
      </c>
      <c r="P136" s="91" t="s">
        <v>227</v>
      </c>
      <c r="Q136" s="77" t="s">
        <v>241</v>
      </c>
      <c r="R136" s="95" t="s">
        <v>530</v>
      </c>
      <c r="S136" s="96" t="s">
        <v>251</v>
      </c>
      <c r="T136" s="84"/>
      <c r="U136" s="98" t="s">
        <v>55</v>
      </c>
      <c r="V136" s="99" t="str">
        <f>IF(ISBLANK(U136),"", IF(ISERROR(VLOOKUP(U136,Справочники!$A$32:$B$87,2,FALSE)),"Группы полномочий",VLOOKUP(U136,Справочники!$A$32:$B$87,2,FALSE)))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36" s="75" t="s">
        <v>194</v>
      </c>
      <c r="X136" s="84"/>
      <c r="Y136" s="100">
        <v>0</v>
      </c>
      <c r="Z136" s="100">
        <v>0</v>
      </c>
      <c r="AA136" s="100">
        <v>0</v>
      </c>
      <c r="AB136" s="101">
        <v>0</v>
      </c>
      <c r="AC136" s="101">
        <v>0.5</v>
      </c>
      <c r="AD136" s="101">
        <v>0</v>
      </c>
      <c r="AE136" s="101">
        <v>0</v>
      </c>
      <c r="AF136" s="101">
        <v>0</v>
      </c>
      <c r="AG136" s="101">
        <v>0</v>
      </c>
      <c r="AH136" s="102"/>
      <c r="AI136" s="102"/>
      <c r="AJ136" s="102"/>
      <c r="AK136" s="102"/>
      <c r="AL136" s="102"/>
      <c r="AM136" s="103">
        <v>0</v>
      </c>
      <c r="AN136" s="103">
        <v>1</v>
      </c>
      <c r="AO136" s="103">
        <v>1</v>
      </c>
      <c r="AP136" s="103">
        <v>1</v>
      </c>
      <c r="AQ136" s="103">
        <v>1</v>
      </c>
      <c r="AR136" s="100">
        <v>0</v>
      </c>
      <c r="AS136" s="100">
        <v>1</v>
      </c>
      <c r="AT136" s="100">
        <v>0</v>
      </c>
      <c r="AU136" s="100">
        <v>0</v>
      </c>
      <c r="AV136" s="100">
        <v>0</v>
      </c>
      <c r="AW136" s="100">
        <v>0</v>
      </c>
      <c r="AX136" s="104">
        <v>1</v>
      </c>
      <c r="AY136" s="104" t="s">
        <v>621</v>
      </c>
      <c r="AZ136" s="106" t="s">
        <v>648</v>
      </c>
      <c r="BA136" s="89">
        <f t="shared" si="1"/>
        <v>1</v>
      </c>
      <c r="BB136" s="89"/>
    </row>
    <row r="137" spans="1:54" s="23" customFormat="1" ht="26.25" customHeight="1">
      <c r="A137" s="71" t="s">
        <v>190</v>
      </c>
      <c r="B137" s="71">
        <v>7</v>
      </c>
      <c r="C137" s="72" t="s">
        <v>441</v>
      </c>
      <c r="D137" s="98" t="s">
        <v>288</v>
      </c>
      <c r="E137" s="77" t="s">
        <v>504</v>
      </c>
      <c r="F137" s="77" t="s">
        <v>235</v>
      </c>
      <c r="G137" s="114" t="s">
        <v>290</v>
      </c>
      <c r="H137" s="77" t="s">
        <v>244</v>
      </c>
      <c r="I137" s="93">
        <v>43797</v>
      </c>
      <c r="J137" s="107">
        <v>43831</v>
      </c>
      <c r="K137" s="77" t="s">
        <v>229</v>
      </c>
      <c r="L137" s="91" t="s">
        <v>225</v>
      </c>
      <c r="M137" s="77" t="s">
        <v>511</v>
      </c>
      <c r="N137" s="75" t="s">
        <v>150</v>
      </c>
      <c r="O137" s="91" t="s">
        <v>226</v>
      </c>
      <c r="P137" s="91" t="s">
        <v>227</v>
      </c>
      <c r="Q137" s="77" t="s">
        <v>241</v>
      </c>
      <c r="R137" s="95" t="s">
        <v>530</v>
      </c>
      <c r="S137" s="117" t="s">
        <v>274</v>
      </c>
      <c r="T137" s="84"/>
      <c r="U137" s="98" t="s">
        <v>57</v>
      </c>
      <c r="V137" s="99" t="str">
        <f>IF(ISBLANK(U137),"", IF(ISERROR(VLOOKUP(U137,Справочники!$A$32:$B$87,2,FALSE)),"Группы полномочий",VLOOKUP(U137,Справочники!$A$32:$B$87,2,FALSE)))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37" s="75" t="s">
        <v>194</v>
      </c>
      <c r="X137" s="84"/>
      <c r="Y137" s="100">
        <v>0</v>
      </c>
      <c r="Z137" s="100">
        <v>0</v>
      </c>
      <c r="AA137" s="100">
        <v>0</v>
      </c>
      <c r="AB137" s="101">
        <v>0</v>
      </c>
      <c r="AC137" s="101">
        <v>0</v>
      </c>
      <c r="AD137" s="101">
        <v>0</v>
      </c>
      <c r="AE137" s="101">
        <v>0</v>
      </c>
      <c r="AF137" s="101">
        <v>0</v>
      </c>
      <c r="AG137" s="101">
        <v>0</v>
      </c>
      <c r="AH137" s="102"/>
      <c r="AI137" s="102"/>
      <c r="AJ137" s="102"/>
      <c r="AK137" s="102"/>
      <c r="AL137" s="102"/>
      <c r="AM137" s="103">
        <v>0</v>
      </c>
      <c r="AN137" s="103">
        <v>0.5</v>
      </c>
      <c r="AO137" s="103">
        <v>0.5</v>
      </c>
      <c r="AP137" s="103">
        <v>0.5</v>
      </c>
      <c r="AQ137" s="103">
        <v>0.5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4">
        <v>1</v>
      </c>
      <c r="AY137" s="104" t="s">
        <v>621</v>
      </c>
      <c r="AZ137" s="106" t="s">
        <v>648</v>
      </c>
      <c r="BA137" s="89">
        <f t="shared" si="1"/>
        <v>0</v>
      </c>
      <c r="BB137" s="89"/>
    </row>
    <row r="138" spans="1:54" s="23" customFormat="1" ht="41.25" customHeight="1">
      <c r="A138" s="71" t="s">
        <v>190</v>
      </c>
      <c r="B138" s="71">
        <v>8</v>
      </c>
      <c r="C138" s="72" t="s">
        <v>442</v>
      </c>
      <c r="D138" s="98" t="s">
        <v>288</v>
      </c>
      <c r="E138" s="77" t="s">
        <v>504</v>
      </c>
      <c r="F138" s="77" t="s">
        <v>236</v>
      </c>
      <c r="G138" s="114" t="s">
        <v>291</v>
      </c>
      <c r="H138" s="77" t="s">
        <v>267</v>
      </c>
      <c r="I138" s="93">
        <v>43797</v>
      </c>
      <c r="J138" s="107">
        <v>43831</v>
      </c>
      <c r="K138" s="77" t="s">
        <v>229</v>
      </c>
      <c r="L138" s="91" t="s">
        <v>225</v>
      </c>
      <c r="M138" s="77" t="s">
        <v>512</v>
      </c>
      <c r="N138" s="75" t="s">
        <v>150</v>
      </c>
      <c r="O138" s="91" t="s">
        <v>226</v>
      </c>
      <c r="P138" s="91" t="s">
        <v>227</v>
      </c>
      <c r="Q138" s="77" t="s">
        <v>241</v>
      </c>
      <c r="R138" s="95" t="s">
        <v>530</v>
      </c>
      <c r="S138" s="96" t="s">
        <v>275</v>
      </c>
      <c r="T138" s="84"/>
      <c r="U138" s="98" t="s">
        <v>16</v>
      </c>
      <c r="V138" s="108" t="s">
        <v>106</v>
      </c>
      <c r="W138" s="75" t="s">
        <v>194</v>
      </c>
      <c r="X138" s="84"/>
      <c r="Y138" s="100">
        <v>0</v>
      </c>
      <c r="Z138" s="100">
        <v>0</v>
      </c>
      <c r="AA138" s="100">
        <v>0</v>
      </c>
      <c r="AB138" s="101">
        <v>0</v>
      </c>
      <c r="AC138" s="101">
        <v>0</v>
      </c>
      <c r="AD138" s="101">
        <v>0</v>
      </c>
      <c r="AE138" s="101">
        <v>0</v>
      </c>
      <c r="AF138" s="101">
        <v>0</v>
      </c>
      <c r="AG138" s="101">
        <v>0</v>
      </c>
      <c r="AH138" s="102"/>
      <c r="AI138" s="102"/>
      <c r="AJ138" s="102"/>
      <c r="AK138" s="102"/>
      <c r="AL138" s="102"/>
      <c r="AM138" s="103">
        <v>0</v>
      </c>
      <c r="AN138" s="103">
        <v>0.5</v>
      </c>
      <c r="AO138" s="103">
        <v>0.5</v>
      </c>
      <c r="AP138" s="103">
        <v>0.5</v>
      </c>
      <c r="AQ138" s="103">
        <v>0.5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4">
        <v>0</v>
      </c>
      <c r="AY138" s="104" t="s">
        <v>621</v>
      </c>
      <c r="AZ138" s="106" t="s">
        <v>648</v>
      </c>
      <c r="BA138" s="89">
        <f t="shared" si="1"/>
        <v>0</v>
      </c>
      <c r="BB138" s="89"/>
    </row>
    <row r="139" spans="1:54" s="23" customFormat="1" ht="26.25" customHeight="1">
      <c r="A139" s="173" t="s">
        <v>292</v>
      </c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6"/>
      <c r="BA139" s="89">
        <f t="shared" si="1"/>
        <v>0</v>
      </c>
      <c r="BB139" s="89"/>
    </row>
    <row r="140" spans="1:54" s="23" customFormat="1" ht="67.5" customHeight="1">
      <c r="A140" s="149" t="s">
        <v>190</v>
      </c>
      <c r="B140" s="149">
        <v>1</v>
      </c>
      <c r="C140" s="150" t="s">
        <v>443</v>
      </c>
      <c r="D140" s="90" t="s">
        <v>292</v>
      </c>
      <c r="E140" s="148" t="s">
        <v>551</v>
      </c>
      <c r="F140" s="148" t="s">
        <v>230</v>
      </c>
      <c r="G140" s="148" t="s">
        <v>217</v>
      </c>
      <c r="H140" s="148" t="s">
        <v>221</v>
      </c>
      <c r="I140" s="94">
        <v>39031</v>
      </c>
      <c r="J140" s="94">
        <v>39083</v>
      </c>
      <c r="K140" s="148" t="s">
        <v>229</v>
      </c>
      <c r="L140" s="151" t="s">
        <v>225</v>
      </c>
      <c r="M140" s="148" t="s">
        <v>506</v>
      </c>
      <c r="N140" s="152" t="s">
        <v>150</v>
      </c>
      <c r="O140" s="151" t="s">
        <v>226</v>
      </c>
      <c r="P140" s="151" t="s">
        <v>574</v>
      </c>
      <c r="Q140" s="148" t="s">
        <v>241</v>
      </c>
      <c r="R140" s="153" t="s">
        <v>530</v>
      </c>
      <c r="S140" s="96" t="s">
        <v>639</v>
      </c>
      <c r="T140" s="154"/>
      <c r="U140" s="155" t="s">
        <v>43</v>
      </c>
      <c r="V140" s="156" t="str">
        <f>IF(ISBLANK(U140),"", IF(ISERROR(VLOOKUP(U140,Справочники!$A$32:$B$87,2,FALSE)),"Группы полномочий",VLOOKUP(U140,Справочники!$A$32:$B$87,2,FALSE)))</f>
        <v>10 - Социальная поддержка населения</v>
      </c>
      <c r="W140" s="152" t="s">
        <v>194</v>
      </c>
      <c r="X140" s="154"/>
      <c r="Y140" s="157">
        <v>0</v>
      </c>
      <c r="Z140" s="157">
        <v>0</v>
      </c>
      <c r="AA140" s="157">
        <v>0.08</v>
      </c>
      <c r="AB140" s="158">
        <v>3.7</v>
      </c>
      <c r="AC140" s="158">
        <v>0.9</v>
      </c>
      <c r="AD140" s="158">
        <v>1.7</v>
      </c>
      <c r="AE140" s="158">
        <v>1.8</v>
      </c>
      <c r="AF140" s="158">
        <v>2.1</v>
      </c>
      <c r="AG140" s="158">
        <v>1.7</v>
      </c>
      <c r="AH140" s="128"/>
      <c r="AI140" s="128"/>
      <c r="AJ140" s="128"/>
      <c r="AK140" s="128"/>
      <c r="AL140" s="128"/>
      <c r="AM140" s="159">
        <v>2</v>
      </c>
      <c r="AN140" s="159">
        <v>2</v>
      </c>
      <c r="AO140" s="159">
        <v>2</v>
      </c>
      <c r="AP140" s="159">
        <v>2</v>
      </c>
      <c r="AQ140" s="159">
        <v>2</v>
      </c>
      <c r="AR140" s="157">
        <v>13</v>
      </c>
      <c r="AS140" s="157">
        <v>27</v>
      </c>
      <c r="AT140" s="157">
        <v>29</v>
      </c>
      <c r="AU140" s="157">
        <v>32</v>
      </c>
      <c r="AV140" s="157">
        <v>23</v>
      </c>
      <c r="AW140" s="157">
        <v>20</v>
      </c>
      <c r="AX140" s="160">
        <v>22</v>
      </c>
      <c r="AY140" s="160" t="s">
        <v>619</v>
      </c>
      <c r="AZ140" s="106" t="s">
        <v>640</v>
      </c>
      <c r="BA140" s="89">
        <f t="shared" si="1"/>
        <v>131</v>
      </c>
      <c r="BB140" s="89"/>
    </row>
    <row r="141" spans="1:54" s="23" customFormat="1" ht="89.25" customHeight="1">
      <c r="A141" s="71" t="s">
        <v>190</v>
      </c>
      <c r="B141" s="71">
        <v>2</v>
      </c>
      <c r="C141" s="72" t="s">
        <v>444</v>
      </c>
      <c r="D141" s="98" t="s">
        <v>292</v>
      </c>
      <c r="E141" s="77" t="s">
        <v>551</v>
      </c>
      <c r="F141" s="77" t="s">
        <v>231</v>
      </c>
      <c r="G141" s="77" t="s">
        <v>218</v>
      </c>
      <c r="H141" s="165" t="s">
        <v>222</v>
      </c>
      <c r="I141" s="93">
        <v>41970</v>
      </c>
      <c r="J141" s="93">
        <v>42005</v>
      </c>
      <c r="K141" s="77" t="s">
        <v>229</v>
      </c>
      <c r="L141" s="91" t="s">
        <v>225</v>
      </c>
      <c r="M141" s="77" t="s">
        <v>507</v>
      </c>
      <c r="N141" s="75" t="s">
        <v>150</v>
      </c>
      <c r="O141" s="91" t="s">
        <v>226</v>
      </c>
      <c r="P141" s="91" t="s">
        <v>574</v>
      </c>
      <c r="Q141" s="77" t="s">
        <v>241</v>
      </c>
      <c r="R141" s="95" t="s">
        <v>530</v>
      </c>
      <c r="S141" s="96" t="s">
        <v>625</v>
      </c>
      <c r="T141" s="84"/>
      <c r="U141" s="98" t="s">
        <v>341</v>
      </c>
      <c r="V141" s="99" t="str">
        <f>IF(ISBLANK(U141),"", IF(ISERROR(VLOOKUP(U141,Справочники!$A$32:$B$87,2,FALSE)),"Группы полномочий",VLOOKUP(U141,Справочники!$A$32:$B$87,2,FALSE)))</f>
        <v>Группы полномочий</v>
      </c>
      <c r="W141" s="75" t="s">
        <v>194</v>
      </c>
      <c r="X141" s="84"/>
      <c r="Y141" s="100">
        <v>0</v>
      </c>
      <c r="Z141" s="100">
        <v>0</v>
      </c>
      <c r="AA141" s="100">
        <v>0</v>
      </c>
      <c r="AB141" s="127">
        <v>0</v>
      </c>
      <c r="AC141" s="127">
        <v>0</v>
      </c>
      <c r="AD141" s="127">
        <v>0</v>
      </c>
      <c r="AE141" s="127">
        <v>0</v>
      </c>
      <c r="AF141" s="127">
        <v>0</v>
      </c>
      <c r="AG141" s="127">
        <v>0</v>
      </c>
      <c r="AH141" s="128"/>
      <c r="AI141" s="128"/>
      <c r="AJ141" s="128"/>
      <c r="AK141" s="128"/>
      <c r="AL141" s="128"/>
      <c r="AM141" s="129">
        <v>0</v>
      </c>
      <c r="AN141" s="129">
        <v>0.5</v>
      </c>
      <c r="AO141" s="129">
        <v>0.5</v>
      </c>
      <c r="AP141" s="129">
        <v>0.5</v>
      </c>
      <c r="AQ141" s="129">
        <v>0.5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4">
        <v>0</v>
      </c>
      <c r="AY141" s="104" t="s">
        <v>620</v>
      </c>
      <c r="AZ141" s="170" t="s">
        <v>638</v>
      </c>
      <c r="BA141" s="89">
        <f t="shared" si="1"/>
        <v>0</v>
      </c>
      <c r="BB141" s="89"/>
    </row>
    <row r="142" spans="1:54" s="23" customFormat="1" ht="165.75" customHeight="1">
      <c r="A142" s="71" t="s">
        <v>190</v>
      </c>
      <c r="B142" s="71">
        <v>3</v>
      </c>
      <c r="C142" s="72" t="s">
        <v>445</v>
      </c>
      <c r="D142" s="98" t="s">
        <v>292</v>
      </c>
      <c r="E142" s="77" t="s">
        <v>551</v>
      </c>
      <c r="F142" s="77" t="s">
        <v>232</v>
      </c>
      <c r="G142" s="148" t="s">
        <v>219</v>
      </c>
      <c r="H142" s="148" t="s">
        <v>223</v>
      </c>
      <c r="I142" s="93">
        <v>41970</v>
      </c>
      <c r="J142" s="93">
        <v>42005</v>
      </c>
      <c r="K142" s="77" t="s">
        <v>229</v>
      </c>
      <c r="L142" s="91" t="s">
        <v>225</v>
      </c>
      <c r="M142" s="77" t="s">
        <v>508</v>
      </c>
      <c r="N142" s="75" t="s">
        <v>150</v>
      </c>
      <c r="O142" s="74" t="s">
        <v>630</v>
      </c>
      <c r="P142" s="91" t="s">
        <v>574</v>
      </c>
      <c r="Q142" s="77" t="s">
        <v>241</v>
      </c>
      <c r="R142" s="95" t="s">
        <v>530</v>
      </c>
      <c r="S142" s="96" t="s">
        <v>276</v>
      </c>
      <c r="T142" s="84"/>
      <c r="U142" s="98" t="s">
        <v>47</v>
      </c>
      <c r="V142" s="99" t="str">
        <f>IF(ISBLANK(U142),"", IF(ISERROR(VLOOKUP(U142,Справочники!$A$32:$B$87,2,FALSE)),"Группы полномочий",VLOOKUP(U142,Справочники!$A$32:$B$87,2,FALSE)))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42" s="75" t="s">
        <v>194</v>
      </c>
      <c r="X142" s="84"/>
      <c r="Y142" s="100">
        <v>0</v>
      </c>
      <c r="Z142" s="100">
        <v>0</v>
      </c>
      <c r="AA142" s="100">
        <v>0</v>
      </c>
      <c r="AB142" s="127">
        <v>0</v>
      </c>
      <c r="AC142" s="127">
        <v>0</v>
      </c>
      <c r="AD142" s="127">
        <v>0</v>
      </c>
      <c r="AE142" s="127">
        <v>0</v>
      </c>
      <c r="AF142" s="127">
        <v>0</v>
      </c>
      <c r="AG142" s="127">
        <v>0</v>
      </c>
      <c r="AH142" s="128"/>
      <c r="AI142" s="128"/>
      <c r="AJ142" s="128"/>
      <c r="AK142" s="128"/>
      <c r="AL142" s="128"/>
      <c r="AM142" s="129">
        <v>0</v>
      </c>
      <c r="AN142" s="129">
        <v>1</v>
      </c>
      <c r="AO142" s="129">
        <v>1</v>
      </c>
      <c r="AP142" s="129">
        <v>1</v>
      </c>
      <c r="AQ142" s="129">
        <v>1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4">
        <v>0</v>
      </c>
      <c r="AY142" s="104" t="s">
        <v>620</v>
      </c>
      <c r="AZ142" s="106" t="s">
        <v>646</v>
      </c>
      <c r="BA142" s="89">
        <f t="shared" ref="BA142:BA205" si="2">AS142+AT142+AU142+AV142+AW142</f>
        <v>0</v>
      </c>
      <c r="BB142" s="89"/>
    </row>
    <row r="143" spans="1:54" s="23" customFormat="1" ht="52.5" customHeight="1">
      <c r="A143" s="71" t="s">
        <v>190</v>
      </c>
      <c r="B143" s="71">
        <v>4</v>
      </c>
      <c r="C143" s="72" t="s">
        <v>446</v>
      </c>
      <c r="D143" s="98" t="s">
        <v>292</v>
      </c>
      <c r="E143" s="77" t="s">
        <v>505</v>
      </c>
      <c r="F143" s="77" t="s">
        <v>233</v>
      </c>
      <c r="G143" s="77" t="s">
        <v>338</v>
      </c>
      <c r="H143" s="77" t="s">
        <v>224</v>
      </c>
      <c r="I143" s="93">
        <v>43784</v>
      </c>
      <c r="J143" s="93">
        <v>43831</v>
      </c>
      <c r="K143" s="77" t="s">
        <v>229</v>
      </c>
      <c r="L143" s="91" t="s">
        <v>225</v>
      </c>
      <c r="M143" s="77" t="s">
        <v>509</v>
      </c>
      <c r="N143" s="75" t="s">
        <v>150</v>
      </c>
      <c r="O143" s="91" t="s">
        <v>226</v>
      </c>
      <c r="P143" s="91" t="s">
        <v>574</v>
      </c>
      <c r="Q143" s="77" t="s">
        <v>241</v>
      </c>
      <c r="R143" s="95" t="s">
        <v>530</v>
      </c>
      <c r="S143" s="96" t="s">
        <v>251</v>
      </c>
      <c r="T143" s="84"/>
      <c r="U143" s="98" t="s">
        <v>55</v>
      </c>
      <c r="V143" s="99" t="str">
        <f>IF(ISBLANK(U143),"", IF(ISERROR(VLOOKUP(U143,Справочники!$A$32:$B$87,2,FALSE)),"Группы полномочий",VLOOKUP(U143,Справочники!$A$32:$B$87,2,FALSE)))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43" s="75" t="s">
        <v>194</v>
      </c>
      <c r="X143" s="84"/>
      <c r="Y143" s="100">
        <v>0</v>
      </c>
      <c r="Z143" s="100">
        <v>0</v>
      </c>
      <c r="AA143" s="100">
        <v>0</v>
      </c>
      <c r="AB143" s="127">
        <v>0</v>
      </c>
      <c r="AC143" s="127">
        <v>0</v>
      </c>
      <c r="AD143" s="127">
        <v>0</v>
      </c>
      <c r="AE143" s="127">
        <v>0</v>
      </c>
      <c r="AF143" s="127">
        <v>0</v>
      </c>
      <c r="AG143" s="127">
        <v>0</v>
      </c>
      <c r="AH143" s="128"/>
      <c r="AI143" s="128"/>
      <c r="AJ143" s="128"/>
      <c r="AK143" s="128"/>
      <c r="AL143" s="128"/>
      <c r="AM143" s="129">
        <v>0</v>
      </c>
      <c r="AN143" s="129">
        <v>1</v>
      </c>
      <c r="AO143" s="129">
        <v>1</v>
      </c>
      <c r="AP143" s="129">
        <v>1</v>
      </c>
      <c r="AQ143" s="129">
        <v>1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4">
        <v>0</v>
      </c>
      <c r="AY143" s="104" t="s">
        <v>621</v>
      </c>
      <c r="AZ143" s="106" t="s">
        <v>648</v>
      </c>
      <c r="BA143" s="89">
        <f t="shared" si="2"/>
        <v>0</v>
      </c>
      <c r="BB143" s="89"/>
    </row>
    <row r="144" spans="1:54" s="23" customFormat="1" ht="52.5" customHeight="1">
      <c r="A144" s="71" t="s">
        <v>190</v>
      </c>
      <c r="B144" s="71">
        <v>5</v>
      </c>
      <c r="C144" s="72" t="s">
        <v>447</v>
      </c>
      <c r="D144" s="98" t="s">
        <v>292</v>
      </c>
      <c r="E144" s="77" t="s">
        <v>505</v>
      </c>
      <c r="F144" s="77" t="s">
        <v>246</v>
      </c>
      <c r="G144" s="77" t="s">
        <v>339</v>
      </c>
      <c r="H144" s="77" t="s">
        <v>244</v>
      </c>
      <c r="I144" s="93">
        <v>43784</v>
      </c>
      <c r="J144" s="93">
        <v>43831</v>
      </c>
      <c r="K144" s="77" t="s">
        <v>229</v>
      </c>
      <c r="L144" s="91" t="s">
        <v>225</v>
      </c>
      <c r="M144" s="77" t="s">
        <v>511</v>
      </c>
      <c r="N144" s="75" t="s">
        <v>150</v>
      </c>
      <c r="O144" s="77" t="s">
        <v>248</v>
      </c>
      <c r="P144" s="91" t="s">
        <v>574</v>
      </c>
      <c r="Q144" s="77" t="s">
        <v>241</v>
      </c>
      <c r="R144" s="95" t="s">
        <v>530</v>
      </c>
      <c r="S144" s="117" t="s">
        <v>274</v>
      </c>
      <c r="T144" s="84"/>
      <c r="U144" s="98" t="s">
        <v>57</v>
      </c>
      <c r="V144" s="99" t="str">
        <f>IF(ISBLANK(U144),"", IF(ISERROR(VLOOKUP(U144,Справочники!$A$32:$B$87,2,FALSE)),"Группы полномочий",VLOOKUP(U144,Справочники!$A$32:$B$87,2,FALSE)))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44" s="75" t="s">
        <v>194</v>
      </c>
      <c r="X144" s="84"/>
      <c r="Y144" s="100">
        <v>0</v>
      </c>
      <c r="Z144" s="100">
        <v>0</v>
      </c>
      <c r="AA144" s="100">
        <v>0</v>
      </c>
      <c r="AB144" s="127">
        <v>0</v>
      </c>
      <c r="AC144" s="127">
        <v>0</v>
      </c>
      <c r="AD144" s="127">
        <v>0</v>
      </c>
      <c r="AE144" s="127">
        <v>0</v>
      </c>
      <c r="AF144" s="127">
        <v>0</v>
      </c>
      <c r="AG144" s="127">
        <v>0</v>
      </c>
      <c r="AH144" s="128"/>
      <c r="AI144" s="128"/>
      <c r="AJ144" s="128"/>
      <c r="AK144" s="128"/>
      <c r="AL144" s="128"/>
      <c r="AM144" s="129">
        <v>0</v>
      </c>
      <c r="AN144" s="129">
        <v>1</v>
      </c>
      <c r="AO144" s="129">
        <v>1</v>
      </c>
      <c r="AP144" s="129">
        <v>1</v>
      </c>
      <c r="AQ144" s="129">
        <v>1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4">
        <v>0</v>
      </c>
      <c r="AY144" s="104" t="s">
        <v>621</v>
      </c>
      <c r="AZ144" s="106" t="s">
        <v>648</v>
      </c>
      <c r="BA144" s="89">
        <f t="shared" si="2"/>
        <v>0</v>
      </c>
      <c r="BB144" s="89"/>
    </row>
    <row r="145" spans="1:54" s="23" customFormat="1" ht="44.25" customHeight="1">
      <c r="A145" s="71" t="s">
        <v>190</v>
      </c>
      <c r="B145" s="71">
        <v>6</v>
      </c>
      <c r="C145" s="72" t="s">
        <v>448</v>
      </c>
      <c r="D145" s="98" t="s">
        <v>292</v>
      </c>
      <c r="E145" s="77" t="s">
        <v>552</v>
      </c>
      <c r="F145" s="77" t="s">
        <v>234</v>
      </c>
      <c r="G145" s="77" t="s">
        <v>338</v>
      </c>
      <c r="H145" s="77" t="s">
        <v>266</v>
      </c>
      <c r="I145" s="93">
        <v>43784</v>
      </c>
      <c r="J145" s="93">
        <v>43831</v>
      </c>
      <c r="K145" s="77" t="s">
        <v>229</v>
      </c>
      <c r="L145" s="91" t="s">
        <v>225</v>
      </c>
      <c r="M145" s="77" t="s">
        <v>509</v>
      </c>
      <c r="N145" s="75" t="s">
        <v>150</v>
      </c>
      <c r="O145" s="91" t="s">
        <v>226</v>
      </c>
      <c r="P145" s="91" t="s">
        <v>227</v>
      </c>
      <c r="Q145" s="77" t="s">
        <v>241</v>
      </c>
      <c r="R145" s="95" t="s">
        <v>530</v>
      </c>
      <c r="S145" s="96" t="s">
        <v>251</v>
      </c>
      <c r="T145" s="84"/>
      <c r="U145" s="98" t="s">
        <v>55</v>
      </c>
      <c r="V145" s="99" t="str">
        <f>IF(ISBLANK(U145),"", IF(ISERROR(VLOOKUP(U145,Справочники!$A$32:$B$87,2,FALSE)),"Группы полномочий",VLOOKUP(U145,Справочники!$A$32:$B$87,2,FALSE)))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45" s="75" t="s">
        <v>194</v>
      </c>
      <c r="X145" s="84"/>
      <c r="Y145" s="100">
        <v>0</v>
      </c>
      <c r="Z145" s="100">
        <v>0</v>
      </c>
      <c r="AA145" s="100">
        <v>0</v>
      </c>
      <c r="AB145" s="127">
        <v>0</v>
      </c>
      <c r="AC145" s="127">
        <v>0.7</v>
      </c>
      <c r="AD145" s="127">
        <v>0.9</v>
      </c>
      <c r="AE145" s="127">
        <v>0</v>
      </c>
      <c r="AF145" s="127">
        <v>0</v>
      </c>
      <c r="AG145" s="127">
        <v>0</v>
      </c>
      <c r="AH145" s="128"/>
      <c r="AI145" s="128"/>
      <c r="AJ145" s="128"/>
      <c r="AK145" s="128"/>
      <c r="AL145" s="128"/>
      <c r="AM145" s="129">
        <v>0</v>
      </c>
      <c r="AN145" s="129">
        <v>1</v>
      </c>
      <c r="AO145" s="129">
        <v>1</v>
      </c>
      <c r="AP145" s="129">
        <v>1</v>
      </c>
      <c r="AQ145" s="129">
        <v>1</v>
      </c>
      <c r="AR145" s="100">
        <v>0</v>
      </c>
      <c r="AS145" s="100">
        <v>1</v>
      </c>
      <c r="AT145" s="100">
        <v>1</v>
      </c>
      <c r="AU145" s="100">
        <v>0</v>
      </c>
      <c r="AV145" s="100">
        <v>0</v>
      </c>
      <c r="AW145" s="100">
        <v>0</v>
      </c>
      <c r="AX145" s="104">
        <v>0</v>
      </c>
      <c r="AY145" s="104" t="s">
        <v>621</v>
      </c>
      <c r="AZ145" s="106" t="s">
        <v>648</v>
      </c>
      <c r="BA145" s="89">
        <f t="shared" si="2"/>
        <v>2</v>
      </c>
      <c r="BB145" s="89"/>
    </row>
    <row r="146" spans="1:54" s="23" customFormat="1" ht="26.25" customHeight="1">
      <c r="A146" s="71" t="s">
        <v>190</v>
      </c>
      <c r="B146" s="71">
        <v>7</v>
      </c>
      <c r="C146" s="72" t="s">
        <v>449</v>
      </c>
      <c r="D146" s="98" t="s">
        <v>292</v>
      </c>
      <c r="E146" s="77" t="s">
        <v>552</v>
      </c>
      <c r="F146" s="77" t="s">
        <v>235</v>
      </c>
      <c r="G146" s="114" t="s">
        <v>339</v>
      </c>
      <c r="H146" s="77" t="s">
        <v>244</v>
      </c>
      <c r="I146" s="93">
        <v>43784</v>
      </c>
      <c r="J146" s="93">
        <v>43831</v>
      </c>
      <c r="K146" s="77" t="s">
        <v>229</v>
      </c>
      <c r="L146" s="91" t="s">
        <v>225</v>
      </c>
      <c r="M146" s="77" t="s">
        <v>511</v>
      </c>
      <c r="N146" s="75" t="s">
        <v>150</v>
      </c>
      <c r="O146" s="91" t="s">
        <v>226</v>
      </c>
      <c r="P146" s="91" t="s">
        <v>227</v>
      </c>
      <c r="Q146" s="77" t="s">
        <v>241</v>
      </c>
      <c r="R146" s="95" t="s">
        <v>530</v>
      </c>
      <c r="S146" s="117" t="s">
        <v>274</v>
      </c>
      <c r="T146" s="84"/>
      <c r="U146" s="98" t="s">
        <v>57</v>
      </c>
      <c r="V146" s="99" t="str">
        <f>IF(ISBLANK(U146),"", IF(ISERROR(VLOOKUP(U146,Справочники!$A$32:$B$87,2,FALSE)),"Группы полномочий",VLOOKUP(U146,Справочники!$A$32:$B$87,2,FALSE)))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46" s="75" t="s">
        <v>194</v>
      </c>
      <c r="X146" s="84"/>
      <c r="Y146" s="100">
        <v>0</v>
      </c>
      <c r="Z146" s="100">
        <v>0</v>
      </c>
      <c r="AA146" s="100">
        <v>0</v>
      </c>
      <c r="AB146" s="127">
        <v>0</v>
      </c>
      <c r="AC146" s="127">
        <v>0</v>
      </c>
      <c r="AD146" s="127">
        <v>0</v>
      </c>
      <c r="AE146" s="127">
        <v>0</v>
      </c>
      <c r="AF146" s="127">
        <v>0</v>
      </c>
      <c r="AG146" s="127">
        <v>0</v>
      </c>
      <c r="AH146" s="128"/>
      <c r="AI146" s="128"/>
      <c r="AJ146" s="128"/>
      <c r="AK146" s="128"/>
      <c r="AL146" s="128"/>
      <c r="AM146" s="129">
        <v>0</v>
      </c>
      <c r="AN146" s="129">
        <v>1</v>
      </c>
      <c r="AO146" s="129">
        <v>1</v>
      </c>
      <c r="AP146" s="129">
        <v>1</v>
      </c>
      <c r="AQ146" s="129">
        <v>1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4">
        <v>0</v>
      </c>
      <c r="AY146" s="104" t="s">
        <v>621</v>
      </c>
      <c r="AZ146" s="106" t="s">
        <v>648</v>
      </c>
      <c r="BA146" s="89">
        <f t="shared" si="2"/>
        <v>0</v>
      </c>
      <c r="BB146" s="89"/>
    </row>
    <row r="147" spans="1:54" s="23" customFormat="1" ht="26.25" customHeight="1">
      <c r="A147" s="71" t="s">
        <v>190</v>
      </c>
      <c r="B147" s="71">
        <v>8</v>
      </c>
      <c r="C147" s="72" t="s">
        <v>450</v>
      </c>
      <c r="D147" s="98" t="s">
        <v>292</v>
      </c>
      <c r="E147" s="77" t="s">
        <v>552</v>
      </c>
      <c r="F147" s="77" t="s">
        <v>236</v>
      </c>
      <c r="G147" s="114" t="s">
        <v>340</v>
      </c>
      <c r="H147" s="77" t="s">
        <v>267</v>
      </c>
      <c r="I147" s="93">
        <v>43784</v>
      </c>
      <c r="J147" s="93">
        <v>43831</v>
      </c>
      <c r="K147" s="77" t="s">
        <v>229</v>
      </c>
      <c r="L147" s="91" t="s">
        <v>225</v>
      </c>
      <c r="M147" s="77" t="s">
        <v>512</v>
      </c>
      <c r="N147" s="75" t="s">
        <v>150</v>
      </c>
      <c r="O147" s="91" t="s">
        <v>226</v>
      </c>
      <c r="P147" s="91" t="s">
        <v>227</v>
      </c>
      <c r="Q147" s="77" t="s">
        <v>241</v>
      </c>
      <c r="R147" s="95" t="s">
        <v>530</v>
      </c>
      <c r="S147" s="96" t="s">
        <v>275</v>
      </c>
      <c r="T147" s="84"/>
      <c r="U147" s="98" t="s">
        <v>16</v>
      </c>
      <c r="V147" s="108" t="s">
        <v>106</v>
      </c>
      <c r="W147" s="75" t="s">
        <v>194</v>
      </c>
      <c r="X147" s="84"/>
      <c r="Y147" s="100">
        <v>0</v>
      </c>
      <c r="Z147" s="100">
        <v>0</v>
      </c>
      <c r="AA147" s="100">
        <v>0</v>
      </c>
      <c r="AB147" s="127">
        <v>0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8"/>
      <c r="AI147" s="128"/>
      <c r="AJ147" s="128"/>
      <c r="AK147" s="128"/>
      <c r="AL147" s="128"/>
      <c r="AM147" s="129">
        <v>0</v>
      </c>
      <c r="AN147" s="129">
        <v>1</v>
      </c>
      <c r="AO147" s="129">
        <v>1</v>
      </c>
      <c r="AP147" s="129">
        <v>1</v>
      </c>
      <c r="AQ147" s="129">
        <v>1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4">
        <v>0</v>
      </c>
      <c r="AY147" s="104" t="s">
        <v>621</v>
      </c>
      <c r="AZ147" s="106" t="s">
        <v>648</v>
      </c>
      <c r="BA147" s="89">
        <f t="shared" si="2"/>
        <v>0</v>
      </c>
      <c r="BB147" s="89"/>
    </row>
    <row r="148" spans="1:54" s="23" customFormat="1" ht="26.25" customHeight="1">
      <c r="A148" s="71" t="s">
        <v>190</v>
      </c>
      <c r="B148" s="71">
        <v>9</v>
      </c>
      <c r="C148" s="72" t="s">
        <v>451</v>
      </c>
      <c r="D148" s="98" t="s">
        <v>292</v>
      </c>
      <c r="E148" s="77" t="s">
        <v>552</v>
      </c>
      <c r="F148" s="77" t="s">
        <v>238</v>
      </c>
      <c r="G148" s="77" t="s">
        <v>239</v>
      </c>
      <c r="H148" s="77" t="s">
        <v>283</v>
      </c>
      <c r="I148" s="93">
        <v>39031</v>
      </c>
      <c r="J148" s="93">
        <v>39083</v>
      </c>
      <c r="K148" s="77" t="s">
        <v>229</v>
      </c>
      <c r="L148" s="120" t="s">
        <v>516</v>
      </c>
      <c r="M148" s="77" t="s">
        <v>510</v>
      </c>
      <c r="N148" s="75" t="s">
        <v>69</v>
      </c>
      <c r="O148" s="77" t="s">
        <v>242</v>
      </c>
      <c r="P148" s="91" t="s">
        <v>227</v>
      </c>
      <c r="Q148" s="77" t="s">
        <v>241</v>
      </c>
      <c r="R148" s="95" t="s">
        <v>530</v>
      </c>
      <c r="S148" s="96" t="s">
        <v>625</v>
      </c>
      <c r="T148" s="84"/>
      <c r="U148" s="98" t="s">
        <v>13</v>
      </c>
      <c r="V148" s="108" t="s">
        <v>103</v>
      </c>
      <c r="W148" s="77" t="s">
        <v>243</v>
      </c>
      <c r="X148" s="84"/>
      <c r="Y148" s="100"/>
      <c r="Z148" s="100"/>
      <c r="AA148" s="100"/>
      <c r="AB148" s="127">
        <v>0</v>
      </c>
      <c r="AC148" s="127">
        <v>0</v>
      </c>
      <c r="AD148" s="136">
        <v>11.58</v>
      </c>
      <c r="AE148" s="136">
        <v>154.357</v>
      </c>
      <c r="AF148" s="136">
        <v>154.357</v>
      </c>
      <c r="AG148" s="136">
        <v>154.357</v>
      </c>
      <c r="AH148" s="136">
        <v>67.8</v>
      </c>
      <c r="AI148" s="136">
        <v>11.58</v>
      </c>
      <c r="AJ148" s="136">
        <v>154.357</v>
      </c>
      <c r="AK148" s="136">
        <v>154.357</v>
      </c>
      <c r="AL148" s="136">
        <v>154.357</v>
      </c>
      <c r="AM148" s="136">
        <v>0</v>
      </c>
      <c r="AN148" s="136" t="s">
        <v>621</v>
      </c>
      <c r="AO148" s="136" t="s">
        <v>621</v>
      </c>
      <c r="AP148" s="136" t="s">
        <v>621</v>
      </c>
      <c r="AQ148" s="129" t="s">
        <v>621</v>
      </c>
      <c r="AR148" s="100">
        <v>0</v>
      </c>
      <c r="AS148" s="100">
        <v>0</v>
      </c>
      <c r="AT148" s="84">
        <v>2</v>
      </c>
      <c r="AU148" s="84">
        <v>3</v>
      </c>
      <c r="AV148" s="84">
        <v>2</v>
      </c>
      <c r="AW148" s="84">
        <v>2</v>
      </c>
      <c r="AX148" s="104">
        <v>0</v>
      </c>
      <c r="AY148" s="100" t="s">
        <v>619</v>
      </c>
      <c r="AZ148" s="112"/>
      <c r="BA148" s="89">
        <f t="shared" si="2"/>
        <v>9</v>
      </c>
      <c r="BB148" s="89"/>
    </row>
    <row r="149" spans="1:54" s="23" customFormat="1" ht="26.25" customHeight="1">
      <c r="A149" s="173" t="s">
        <v>293</v>
      </c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6"/>
      <c r="BA149" s="89">
        <f t="shared" si="2"/>
        <v>0</v>
      </c>
      <c r="BB149" s="89"/>
    </row>
    <row r="150" spans="1:54" s="23" customFormat="1" ht="68.25" customHeight="1">
      <c r="A150" s="149" t="s">
        <v>190</v>
      </c>
      <c r="B150" s="149">
        <v>1</v>
      </c>
      <c r="C150" s="150" t="s">
        <v>452</v>
      </c>
      <c r="D150" s="90" t="s">
        <v>293</v>
      </c>
      <c r="E150" s="148" t="s">
        <v>553</v>
      </c>
      <c r="F150" s="148" t="s">
        <v>230</v>
      </c>
      <c r="G150" s="148" t="s">
        <v>217</v>
      </c>
      <c r="H150" s="148" t="s">
        <v>221</v>
      </c>
      <c r="I150" s="94">
        <v>39023</v>
      </c>
      <c r="J150" s="162">
        <v>39083</v>
      </c>
      <c r="K150" s="148" t="s">
        <v>229</v>
      </c>
      <c r="L150" s="151" t="s">
        <v>225</v>
      </c>
      <c r="M150" s="148" t="s">
        <v>506</v>
      </c>
      <c r="N150" s="152" t="s">
        <v>150</v>
      </c>
      <c r="O150" s="151" t="s">
        <v>226</v>
      </c>
      <c r="P150" s="151" t="s">
        <v>574</v>
      </c>
      <c r="Q150" s="148" t="s">
        <v>241</v>
      </c>
      <c r="R150" s="153" t="s">
        <v>530</v>
      </c>
      <c r="S150" s="96" t="s">
        <v>639</v>
      </c>
      <c r="T150" s="154"/>
      <c r="U150" s="155" t="s">
        <v>43</v>
      </c>
      <c r="V150" s="156" t="str">
        <f>IF(ISBLANK(U150),"", IF(ISERROR(VLOOKUP(U150,Справочники!$A$32:$B$87,2,FALSE)),"Группы полномочий",VLOOKUP(U150,Справочники!$A$32:$B$87,2,FALSE)))</f>
        <v>10 - Социальная поддержка населения</v>
      </c>
      <c r="W150" s="152" t="s">
        <v>194</v>
      </c>
      <c r="X150" s="154"/>
      <c r="Y150" s="157">
        <v>0</v>
      </c>
      <c r="Z150" s="157">
        <v>0</v>
      </c>
      <c r="AA150" s="157">
        <v>0.5</v>
      </c>
      <c r="AB150" s="163">
        <v>10.9</v>
      </c>
      <c r="AC150" s="163">
        <v>2</v>
      </c>
      <c r="AD150" s="163">
        <v>6.3</v>
      </c>
      <c r="AE150" s="163">
        <v>8</v>
      </c>
      <c r="AF150" s="163">
        <v>8.6999999999999993</v>
      </c>
      <c r="AG150" s="163">
        <v>7.8</v>
      </c>
      <c r="AH150" s="102"/>
      <c r="AI150" s="102"/>
      <c r="AJ150" s="102"/>
      <c r="AK150" s="102"/>
      <c r="AL150" s="102"/>
      <c r="AM150" s="164">
        <v>9</v>
      </c>
      <c r="AN150" s="164">
        <v>9</v>
      </c>
      <c r="AO150" s="164">
        <v>9</v>
      </c>
      <c r="AP150" s="164">
        <v>9</v>
      </c>
      <c r="AQ150" s="164">
        <v>9</v>
      </c>
      <c r="AR150" s="157">
        <v>23</v>
      </c>
      <c r="AS150" s="157">
        <v>27</v>
      </c>
      <c r="AT150" s="157">
        <v>44</v>
      </c>
      <c r="AU150" s="157">
        <v>50</v>
      </c>
      <c r="AV150" s="157">
        <v>55</v>
      </c>
      <c r="AW150" s="157">
        <v>53</v>
      </c>
      <c r="AX150" s="160">
        <v>55</v>
      </c>
      <c r="AY150" s="160" t="s">
        <v>619</v>
      </c>
      <c r="AZ150" s="106" t="s">
        <v>640</v>
      </c>
      <c r="BA150" s="89">
        <f t="shared" si="2"/>
        <v>229</v>
      </c>
      <c r="BB150" s="89"/>
    </row>
    <row r="151" spans="1:54" s="23" customFormat="1" ht="50.25" customHeight="1">
      <c r="A151" s="71" t="s">
        <v>190</v>
      </c>
      <c r="B151" s="71">
        <v>2</v>
      </c>
      <c r="C151" s="72" t="s">
        <v>453</v>
      </c>
      <c r="D151" s="98" t="s">
        <v>293</v>
      </c>
      <c r="E151" s="77" t="s">
        <v>553</v>
      </c>
      <c r="F151" s="77" t="s">
        <v>231</v>
      </c>
      <c r="G151" s="77" t="s">
        <v>218</v>
      </c>
      <c r="H151" s="165" t="s">
        <v>222</v>
      </c>
      <c r="I151" s="93">
        <v>41970</v>
      </c>
      <c r="J151" s="107">
        <v>42005</v>
      </c>
      <c r="K151" s="77" t="s">
        <v>229</v>
      </c>
      <c r="L151" s="91" t="s">
        <v>225</v>
      </c>
      <c r="M151" s="77" t="s">
        <v>507</v>
      </c>
      <c r="N151" s="75" t="s">
        <v>150</v>
      </c>
      <c r="O151" s="91" t="s">
        <v>226</v>
      </c>
      <c r="P151" s="91" t="s">
        <v>574</v>
      </c>
      <c r="Q151" s="77" t="s">
        <v>241</v>
      </c>
      <c r="R151" s="95" t="s">
        <v>530</v>
      </c>
      <c r="S151" s="96" t="s">
        <v>625</v>
      </c>
      <c r="T151" s="84"/>
      <c r="U151" s="98" t="s">
        <v>341</v>
      </c>
      <c r="V151" s="99" t="str">
        <f>IF(ISBLANK(U151),"", IF(ISERROR(VLOOKUP(U151,Справочники!$A$32:$B$87,2,FALSE)),"Группы полномочий",VLOOKUP(U151,Справочники!$A$32:$B$87,2,FALSE)))</f>
        <v>Группы полномочий</v>
      </c>
      <c r="W151" s="75" t="s">
        <v>194</v>
      </c>
      <c r="X151" s="84"/>
      <c r="Y151" s="100">
        <v>0</v>
      </c>
      <c r="Z151" s="100">
        <v>0</v>
      </c>
      <c r="AA151" s="100">
        <v>0</v>
      </c>
      <c r="AB151" s="101">
        <v>0</v>
      </c>
      <c r="AC151" s="101">
        <v>0</v>
      </c>
      <c r="AD151" s="101">
        <v>0</v>
      </c>
      <c r="AE151" s="101">
        <v>0</v>
      </c>
      <c r="AF151" s="101">
        <v>0</v>
      </c>
      <c r="AG151" s="101">
        <v>0</v>
      </c>
      <c r="AH151" s="102"/>
      <c r="AI151" s="102"/>
      <c r="AJ151" s="102"/>
      <c r="AK151" s="102"/>
      <c r="AL151" s="102"/>
      <c r="AM151" s="103">
        <v>0</v>
      </c>
      <c r="AN151" s="103">
        <v>0</v>
      </c>
      <c r="AO151" s="103">
        <v>0</v>
      </c>
      <c r="AP151" s="103">
        <v>0</v>
      </c>
      <c r="AQ151" s="103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4">
        <v>0</v>
      </c>
      <c r="AY151" s="104" t="s">
        <v>620</v>
      </c>
      <c r="AZ151" s="170" t="s">
        <v>638</v>
      </c>
      <c r="BA151" s="89">
        <f t="shared" si="2"/>
        <v>0</v>
      </c>
      <c r="BB151" s="89"/>
    </row>
    <row r="152" spans="1:54" s="23" customFormat="1" ht="53.25" customHeight="1">
      <c r="A152" s="71" t="s">
        <v>190</v>
      </c>
      <c r="B152" s="71">
        <v>3</v>
      </c>
      <c r="C152" s="72" t="s">
        <v>454</v>
      </c>
      <c r="D152" s="98" t="s">
        <v>293</v>
      </c>
      <c r="E152" s="77" t="s">
        <v>553</v>
      </c>
      <c r="F152" s="77" t="s">
        <v>232</v>
      </c>
      <c r="G152" s="148" t="s">
        <v>219</v>
      </c>
      <c r="H152" s="148" t="s">
        <v>223</v>
      </c>
      <c r="I152" s="93">
        <v>39023</v>
      </c>
      <c r="J152" s="107">
        <v>39083</v>
      </c>
      <c r="K152" s="77" t="s">
        <v>229</v>
      </c>
      <c r="L152" s="91" t="s">
        <v>225</v>
      </c>
      <c r="M152" s="77" t="s">
        <v>508</v>
      </c>
      <c r="N152" s="75" t="s">
        <v>150</v>
      </c>
      <c r="O152" s="74" t="s">
        <v>630</v>
      </c>
      <c r="P152" s="91" t="s">
        <v>574</v>
      </c>
      <c r="Q152" s="77" t="s">
        <v>241</v>
      </c>
      <c r="R152" s="95" t="s">
        <v>530</v>
      </c>
      <c r="S152" s="96" t="s">
        <v>276</v>
      </c>
      <c r="T152" s="84"/>
      <c r="U152" s="98" t="s">
        <v>47</v>
      </c>
      <c r="V152" s="99" t="str">
        <f>IF(ISBLANK(U152),"", IF(ISERROR(VLOOKUP(U152,Справочники!$A$32:$B$87,2,FALSE)),"Группы полномочий",VLOOKUP(U152,Справочники!$A$32:$B$87,2,FALSE)))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52" s="75" t="s">
        <v>194</v>
      </c>
      <c r="X152" s="84"/>
      <c r="Y152" s="100">
        <v>0</v>
      </c>
      <c r="Z152" s="100">
        <v>0</v>
      </c>
      <c r="AA152" s="100">
        <v>0</v>
      </c>
      <c r="AB152" s="101">
        <v>0.08</v>
      </c>
      <c r="AC152" s="101">
        <v>0.03</v>
      </c>
      <c r="AD152" s="101">
        <v>7.0000000000000007E-2</v>
      </c>
      <c r="AE152" s="101">
        <v>0.2</v>
      </c>
      <c r="AF152" s="101">
        <v>0.7</v>
      </c>
      <c r="AG152" s="101">
        <v>1</v>
      </c>
      <c r="AH152" s="102"/>
      <c r="AI152" s="102"/>
      <c r="AJ152" s="102"/>
      <c r="AK152" s="102"/>
      <c r="AL152" s="102"/>
      <c r="AM152" s="103">
        <v>1</v>
      </c>
      <c r="AN152" s="103">
        <v>1</v>
      </c>
      <c r="AO152" s="103">
        <v>1</v>
      </c>
      <c r="AP152" s="103">
        <v>1</v>
      </c>
      <c r="AQ152" s="103">
        <v>1</v>
      </c>
      <c r="AR152" s="100">
        <v>1</v>
      </c>
      <c r="AS152" s="100">
        <v>1</v>
      </c>
      <c r="AT152" s="100">
        <v>2</v>
      </c>
      <c r="AU152" s="100">
        <v>2</v>
      </c>
      <c r="AV152" s="100">
        <v>3</v>
      </c>
      <c r="AW152" s="100">
        <v>3</v>
      </c>
      <c r="AX152" s="104">
        <v>3</v>
      </c>
      <c r="AY152" s="104" t="s">
        <v>619</v>
      </c>
      <c r="AZ152" s="106" t="s">
        <v>631</v>
      </c>
      <c r="BA152" s="89">
        <f t="shared" si="2"/>
        <v>11</v>
      </c>
      <c r="BB152" s="89"/>
    </row>
    <row r="153" spans="1:54" s="23" customFormat="1" ht="109.5" customHeight="1">
      <c r="A153" s="71" t="s">
        <v>190</v>
      </c>
      <c r="B153" s="71">
        <v>4</v>
      </c>
      <c r="C153" s="72" t="s">
        <v>356</v>
      </c>
      <c r="D153" s="98" t="s">
        <v>293</v>
      </c>
      <c r="E153" s="77" t="s">
        <v>555</v>
      </c>
      <c r="F153" s="77" t="s">
        <v>234</v>
      </c>
      <c r="G153" s="77" t="s">
        <v>294</v>
      </c>
      <c r="H153" s="77" t="s">
        <v>266</v>
      </c>
      <c r="I153" s="93">
        <v>43314</v>
      </c>
      <c r="J153" s="107">
        <v>43345</v>
      </c>
      <c r="K153" s="77" t="s">
        <v>229</v>
      </c>
      <c r="L153" s="91" t="s">
        <v>225</v>
      </c>
      <c r="M153" s="77" t="s">
        <v>509</v>
      </c>
      <c r="N153" s="75" t="s">
        <v>150</v>
      </c>
      <c r="O153" s="91" t="s">
        <v>226</v>
      </c>
      <c r="P153" s="91" t="s">
        <v>227</v>
      </c>
      <c r="Q153" s="77" t="s">
        <v>241</v>
      </c>
      <c r="R153" s="95" t="s">
        <v>530</v>
      </c>
      <c r="S153" s="96" t="s">
        <v>251</v>
      </c>
      <c r="T153" s="84"/>
      <c r="U153" s="98" t="s">
        <v>55</v>
      </c>
      <c r="V153" s="99" t="str">
        <f>IF(ISBLANK(U153),"", IF(ISERROR(VLOOKUP(U153,Справочники!$A$32:$B$87,2,FALSE)),"Группы полномочий",VLOOKUP(U153,Справочники!$A$32:$B$87,2,FALSE)))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53" s="75" t="s">
        <v>194</v>
      </c>
      <c r="X153" s="84"/>
      <c r="Y153" s="100">
        <v>0</v>
      </c>
      <c r="Z153" s="100">
        <v>0</v>
      </c>
      <c r="AA153" s="100">
        <v>0</v>
      </c>
      <c r="AB153" s="101">
        <v>0.3</v>
      </c>
      <c r="AC153" s="101">
        <v>5.4</v>
      </c>
      <c r="AD153" s="101">
        <v>8.1999999999999993</v>
      </c>
      <c r="AE153" s="101">
        <v>6.2</v>
      </c>
      <c r="AF153" s="101">
        <v>6.2</v>
      </c>
      <c r="AG153" s="101">
        <v>6.2</v>
      </c>
      <c r="AH153" s="102"/>
      <c r="AI153" s="102"/>
      <c r="AJ153" s="102"/>
      <c r="AK153" s="102"/>
      <c r="AL153" s="102"/>
      <c r="AM153" s="103">
        <v>6</v>
      </c>
      <c r="AN153" s="103">
        <v>6</v>
      </c>
      <c r="AO153" s="103">
        <v>6</v>
      </c>
      <c r="AP153" s="103">
        <v>6</v>
      </c>
      <c r="AQ153" s="103">
        <v>6</v>
      </c>
      <c r="AR153" s="100">
        <v>3</v>
      </c>
      <c r="AS153" s="100">
        <v>16</v>
      </c>
      <c r="AT153" s="100">
        <v>19</v>
      </c>
      <c r="AU153" s="100">
        <v>17</v>
      </c>
      <c r="AV153" s="100">
        <v>22</v>
      </c>
      <c r="AW153" s="100">
        <v>21</v>
      </c>
      <c r="AX153" s="104">
        <v>21</v>
      </c>
      <c r="AY153" s="104" t="s">
        <v>619</v>
      </c>
      <c r="AZ153" s="106" t="s">
        <v>644</v>
      </c>
      <c r="BA153" s="89">
        <f t="shared" si="2"/>
        <v>95</v>
      </c>
      <c r="BB153" s="89"/>
    </row>
    <row r="154" spans="1:54" s="23" customFormat="1" ht="87.75" customHeight="1">
      <c r="A154" s="71" t="s">
        <v>190</v>
      </c>
      <c r="B154" s="71">
        <v>5</v>
      </c>
      <c r="C154" s="72" t="s">
        <v>357</v>
      </c>
      <c r="D154" s="98" t="s">
        <v>293</v>
      </c>
      <c r="E154" s="77" t="s">
        <v>555</v>
      </c>
      <c r="F154" s="77" t="s">
        <v>235</v>
      </c>
      <c r="G154" s="114" t="s">
        <v>499</v>
      </c>
      <c r="H154" s="77" t="s">
        <v>244</v>
      </c>
      <c r="I154" s="93">
        <v>43798</v>
      </c>
      <c r="J154" s="107">
        <v>43831</v>
      </c>
      <c r="K154" s="77" t="s">
        <v>229</v>
      </c>
      <c r="L154" s="91" t="s">
        <v>225</v>
      </c>
      <c r="M154" s="77" t="s">
        <v>511</v>
      </c>
      <c r="N154" s="75" t="s">
        <v>150</v>
      </c>
      <c r="O154" s="91" t="s">
        <v>226</v>
      </c>
      <c r="P154" s="91" t="s">
        <v>227</v>
      </c>
      <c r="Q154" s="77" t="s">
        <v>241</v>
      </c>
      <c r="R154" s="95" t="s">
        <v>530</v>
      </c>
      <c r="S154" s="117" t="s">
        <v>274</v>
      </c>
      <c r="T154" s="84"/>
      <c r="U154" s="98" t="s">
        <v>57</v>
      </c>
      <c r="V154" s="99" t="str">
        <f>IF(ISBLANK(U154),"", IF(ISERROR(VLOOKUP(U154,Справочники!$A$32:$B$87,2,FALSE)),"Группы полномочий",VLOOKUP(U154,Справочники!$A$32:$B$87,2,FALSE)))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54" s="75" t="s">
        <v>194</v>
      </c>
      <c r="X154" s="84"/>
      <c r="Y154" s="100">
        <v>0</v>
      </c>
      <c r="Z154" s="100">
        <v>0</v>
      </c>
      <c r="AA154" s="100">
        <v>0</v>
      </c>
      <c r="AB154" s="101">
        <v>0</v>
      </c>
      <c r="AC154" s="101">
        <v>0</v>
      </c>
      <c r="AD154" s="101">
        <v>0</v>
      </c>
      <c r="AE154" s="101">
        <v>0</v>
      </c>
      <c r="AF154" s="101">
        <v>0</v>
      </c>
      <c r="AG154" s="101">
        <v>0</v>
      </c>
      <c r="AH154" s="102"/>
      <c r="AI154" s="102"/>
      <c r="AJ154" s="102"/>
      <c r="AK154" s="102"/>
      <c r="AL154" s="102"/>
      <c r="AM154" s="103">
        <v>0</v>
      </c>
      <c r="AN154" s="103">
        <v>0.54</v>
      </c>
      <c r="AO154" s="103">
        <v>0.5</v>
      </c>
      <c r="AP154" s="103">
        <v>0.5</v>
      </c>
      <c r="AQ154" s="103">
        <v>0.5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4">
        <v>0</v>
      </c>
      <c r="AY154" s="104" t="s">
        <v>621</v>
      </c>
      <c r="AZ154" s="106" t="s">
        <v>648</v>
      </c>
      <c r="BA154" s="89">
        <f t="shared" si="2"/>
        <v>0</v>
      </c>
      <c r="BB154" s="89"/>
    </row>
    <row r="155" spans="1:54" s="23" customFormat="1" ht="26.25" customHeight="1">
      <c r="A155" s="71" t="s">
        <v>190</v>
      </c>
      <c r="B155" s="71">
        <v>6</v>
      </c>
      <c r="C155" s="72" t="s">
        <v>358</v>
      </c>
      <c r="D155" s="98" t="s">
        <v>293</v>
      </c>
      <c r="E155" s="77" t="s">
        <v>555</v>
      </c>
      <c r="F155" s="77" t="s">
        <v>236</v>
      </c>
      <c r="G155" s="114" t="s">
        <v>287</v>
      </c>
      <c r="H155" s="77" t="s">
        <v>267</v>
      </c>
      <c r="I155" s="93">
        <v>41809</v>
      </c>
      <c r="J155" s="107" t="s">
        <v>554</v>
      </c>
      <c r="K155" s="77" t="s">
        <v>229</v>
      </c>
      <c r="L155" s="91" t="s">
        <v>225</v>
      </c>
      <c r="M155" s="77" t="s">
        <v>512</v>
      </c>
      <c r="N155" s="75" t="s">
        <v>150</v>
      </c>
      <c r="O155" s="91" t="s">
        <v>226</v>
      </c>
      <c r="P155" s="91" t="s">
        <v>227</v>
      </c>
      <c r="Q155" s="77" t="s">
        <v>241</v>
      </c>
      <c r="R155" s="95" t="s">
        <v>530</v>
      </c>
      <c r="S155" s="96" t="s">
        <v>275</v>
      </c>
      <c r="T155" s="84"/>
      <c r="U155" s="98" t="s">
        <v>16</v>
      </c>
      <c r="V155" s="108" t="s">
        <v>106</v>
      </c>
      <c r="W155" s="75" t="s">
        <v>194</v>
      </c>
      <c r="X155" s="84"/>
      <c r="Y155" s="100">
        <v>0</v>
      </c>
      <c r="Z155" s="100">
        <v>0</v>
      </c>
      <c r="AA155" s="100">
        <v>0</v>
      </c>
      <c r="AB155" s="101">
        <v>0</v>
      </c>
      <c r="AC155" s="101">
        <v>0.7</v>
      </c>
      <c r="AD155" s="101">
        <v>1.9</v>
      </c>
      <c r="AE155" s="101">
        <v>1.8</v>
      </c>
      <c r="AF155" s="101">
        <v>2.5</v>
      </c>
      <c r="AG155" s="101">
        <v>2.5</v>
      </c>
      <c r="AH155" s="102"/>
      <c r="AI155" s="102"/>
      <c r="AJ155" s="102"/>
      <c r="AK155" s="102"/>
      <c r="AL155" s="102"/>
      <c r="AM155" s="103">
        <v>3</v>
      </c>
      <c r="AN155" s="103">
        <v>3</v>
      </c>
      <c r="AO155" s="103">
        <v>3</v>
      </c>
      <c r="AP155" s="103">
        <v>3</v>
      </c>
      <c r="AQ155" s="103">
        <v>3</v>
      </c>
      <c r="AR155" s="100">
        <v>0</v>
      </c>
      <c r="AS155" s="100">
        <v>3</v>
      </c>
      <c r="AT155" s="100">
        <v>3</v>
      </c>
      <c r="AU155" s="100">
        <v>3</v>
      </c>
      <c r="AV155" s="100">
        <v>4</v>
      </c>
      <c r="AW155" s="100">
        <v>4</v>
      </c>
      <c r="AX155" s="104">
        <v>4</v>
      </c>
      <c r="AY155" s="104" t="s">
        <v>619</v>
      </c>
      <c r="AZ155" s="171" t="s">
        <v>643</v>
      </c>
      <c r="BA155" s="89">
        <f t="shared" si="2"/>
        <v>17</v>
      </c>
      <c r="BB155" s="89"/>
    </row>
    <row r="156" spans="1:54" s="23" customFormat="1" ht="26.25" customHeight="1">
      <c r="A156" s="71" t="s">
        <v>190</v>
      </c>
      <c r="B156" s="71">
        <v>7</v>
      </c>
      <c r="C156" s="72" t="s">
        <v>455</v>
      </c>
      <c r="D156" s="98" t="s">
        <v>293</v>
      </c>
      <c r="E156" s="77" t="s">
        <v>555</v>
      </c>
      <c r="F156" s="77" t="s">
        <v>237</v>
      </c>
      <c r="G156" s="77" t="s">
        <v>217</v>
      </c>
      <c r="H156" s="77" t="s">
        <v>221</v>
      </c>
      <c r="I156" s="93">
        <v>39023</v>
      </c>
      <c r="J156" s="107">
        <v>39083</v>
      </c>
      <c r="K156" s="77" t="s">
        <v>229</v>
      </c>
      <c r="L156" s="91" t="s">
        <v>225</v>
      </c>
      <c r="M156" s="77" t="s">
        <v>506</v>
      </c>
      <c r="N156" s="75" t="s">
        <v>150</v>
      </c>
      <c r="O156" s="91" t="s">
        <v>226</v>
      </c>
      <c r="P156" s="91" t="s">
        <v>227</v>
      </c>
      <c r="Q156" s="77" t="s">
        <v>241</v>
      </c>
      <c r="R156" s="95" t="s">
        <v>530</v>
      </c>
      <c r="S156" s="96" t="s">
        <v>639</v>
      </c>
      <c r="T156" s="84"/>
      <c r="U156" s="98" t="s">
        <v>43</v>
      </c>
      <c r="V156" s="99" t="str">
        <f>IF(ISBLANK(U156),"", IF(ISERROR(VLOOKUP(U156,Справочники!$A$32:$B$87,2,FALSE)),"Группы полномочий",VLOOKUP(U156,Справочники!$A$32:$B$87,2,FALSE)))</f>
        <v>10 - Социальная поддержка населения</v>
      </c>
      <c r="W156" s="75" t="s">
        <v>194</v>
      </c>
      <c r="X156" s="84"/>
      <c r="Y156" s="100">
        <v>0</v>
      </c>
      <c r="Z156" s="100">
        <v>0</v>
      </c>
      <c r="AA156" s="100">
        <v>0.6</v>
      </c>
      <c r="AB156" s="101">
        <v>2.7</v>
      </c>
      <c r="AC156" s="101">
        <v>9.6999999999999993</v>
      </c>
      <c r="AD156" s="101">
        <v>20.9</v>
      </c>
      <c r="AE156" s="101">
        <v>25.3</v>
      </c>
      <c r="AF156" s="101">
        <v>24.3</v>
      </c>
      <c r="AG156" s="101">
        <v>26.2</v>
      </c>
      <c r="AH156" s="102"/>
      <c r="AI156" s="102"/>
      <c r="AJ156" s="102"/>
      <c r="AK156" s="102"/>
      <c r="AL156" s="102"/>
      <c r="AM156" s="103">
        <v>26</v>
      </c>
      <c r="AN156" s="103">
        <v>25</v>
      </c>
      <c r="AO156" s="103">
        <v>25</v>
      </c>
      <c r="AP156" s="103">
        <v>25</v>
      </c>
      <c r="AQ156" s="103">
        <v>25</v>
      </c>
      <c r="AR156" s="100">
        <v>13</v>
      </c>
      <c r="AS156" s="100">
        <v>65</v>
      </c>
      <c r="AT156" s="100">
        <v>83</v>
      </c>
      <c r="AU156" s="100">
        <v>124</v>
      </c>
      <c r="AV156" s="100">
        <v>117</v>
      </c>
      <c r="AW156" s="100">
        <v>103</v>
      </c>
      <c r="AX156" s="104">
        <v>103</v>
      </c>
      <c r="AY156" s="104" t="s">
        <v>619</v>
      </c>
      <c r="AZ156" s="106" t="s">
        <v>640</v>
      </c>
      <c r="BA156" s="89">
        <f t="shared" si="2"/>
        <v>492</v>
      </c>
      <c r="BB156" s="89"/>
    </row>
    <row r="157" spans="1:54" s="23" customFormat="1" ht="26.25" customHeight="1">
      <c r="A157" s="71" t="s">
        <v>190</v>
      </c>
      <c r="B157" s="71">
        <v>8</v>
      </c>
      <c r="C157" s="72" t="s">
        <v>376</v>
      </c>
      <c r="D157" s="98" t="s">
        <v>293</v>
      </c>
      <c r="E157" s="77" t="s">
        <v>555</v>
      </c>
      <c r="F157" s="77" t="s">
        <v>238</v>
      </c>
      <c r="G157" s="77" t="s">
        <v>239</v>
      </c>
      <c r="H157" s="77" t="s">
        <v>295</v>
      </c>
      <c r="I157" s="93">
        <v>41809</v>
      </c>
      <c r="J157" s="107" t="s">
        <v>554</v>
      </c>
      <c r="K157" s="77" t="s">
        <v>229</v>
      </c>
      <c r="L157" s="107">
        <v>44197</v>
      </c>
      <c r="M157" s="77" t="s">
        <v>510</v>
      </c>
      <c r="N157" s="75" t="s">
        <v>69</v>
      </c>
      <c r="O157" s="77" t="s">
        <v>242</v>
      </c>
      <c r="P157" s="91" t="s">
        <v>227</v>
      </c>
      <c r="Q157" s="77" t="s">
        <v>241</v>
      </c>
      <c r="R157" s="95" t="s">
        <v>530</v>
      </c>
      <c r="S157" s="96" t="s">
        <v>625</v>
      </c>
      <c r="T157" s="84"/>
      <c r="U157" s="98" t="s">
        <v>13</v>
      </c>
      <c r="V157" s="108" t="s">
        <v>103</v>
      </c>
      <c r="W157" s="77" t="s">
        <v>243</v>
      </c>
      <c r="X157" s="84"/>
      <c r="Y157" s="100"/>
      <c r="Z157" s="100"/>
      <c r="AA157" s="100"/>
      <c r="AB157" s="101"/>
      <c r="AC157" s="101">
        <v>0.755</v>
      </c>
      <c r="AD157" s="101">
        <v>4.5149999999999997</v>
      </c>
      <c r="AE157" s="101">
        <v>4.5149999999999997</v>
      </c>
      <c r="AF157" s="101">
        <v>4.5149999999999997</v>
      </c>
      <c r="AG157" s="101">
        <v>16.641999999999999</v>
      </c>
      <c r="AH157" s="102"/>
      <c r="AI157" s="102"/>
      <c r="AJ157" s="102"/>
      <c r="AK157" s="102"/>
      <c r="AL157" s="102"/>
      <c r="AM157" s="103">
        <v>0</v>
      </c>
      <c r="AN157" s="103" t="s">
        <v>621</v>
      </c>
      <c r="AO157" s="103" t="s">
        <v>621</v>
      </c>
      <c r="AP157" s="103" t="s">
        <v>621</v>
      </c>
      <c r="AQ157" s="103" t="s">
        <v>621</v>
      </c>
      <c r="AR157" s="100"/>
      <c r="AS157" s="100">
        <v>1</v>
      </c>
      <c r="AT157" s="100">
        <v>1</v>
      </c>
      <c r="AU157" s="100">
        <v>1</v>
      </c>
      <c r="AV157" s="100">
        <v>1</v>
      </c>
      <c r="AW157" s="100">
        <v>1</v>
      </c>
      <c r="AX157" s="104">
        <v>0</v>
      </c>
      <c r="AY157" s="100" t="s">
        <v>619</v>
      </c>
      <c r="AZ157" s="112"/>
      <c r="BA157" s="89">
        <f t="shared" si="2"/>
        <v>5</v>
      </c>
      <c r="BB157" s="89"/>
    </row>
    <row r="158" spans="1:54" s="35" customFormat="1" ht="26.25" customHeight="1">
      <c r="A158" s="173" t="s">
        <v>296</v>
      </c>
      <c r="B158" s="174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6"/>
      <c r="BA158" s="89">
        <f t="shared" si="2"/>
        <v>0</v>
      </c>
      <c r="BB158" s="166"/>
    </row>
    <row r="159" spans="1:54" s="23" customFormat="1" ht="68.25" customHeight="1">
      <c r="A159" s="149" t="s">
        <v>190</v>
      </c>
      <c r="B159" s="149">
        <v>1</v>
      </c>
      <c r="C159" s="150" t="s">
        <v>456</v>
      </c>
      <c r="D159" s="90" t="s">
        <v>296</v>
      </c>
      <c r="E159" s="148" t="s">
        <v>587</v>
      </c>
      <c r="F159" s="148" t="s">
        <v>230</v>
      </c>
      <c r="G159" s="148" t="s">
        <v>217</v>
      </c>
      <c r="H159" s="148" t="s">
        <v>221</v>
      </c>
      <c r="I159" s="94">
        <v>39023</v>
      </c>
      <c r="J159" s="162">
        <v>39083</v>
      </c>
      <c r="K159" s="148" t="s">
        <v>229</v>
      </c>
      <c r="L159" s="151" t="s">
        <v>225</v>
      </c>
      <c r="M159" s="148" t="s">
        <v>506</v>
      </c>
      <c r="N159" s="152" t="s">
        <v>150</v>
      </c>
      <c r="O159" s="151" t="s">
        <v>226</v>
      </c>
      <c r="P159" s="151" t="s">
        <v>574</v>
      </c>
      <c r="Q159" s="148" t="s">
        <v>241</v>
      </c>
      <c r="R159" s="153" t="s">
        <v>530</v>
      </c>
      <c r="S159" s="96" t="s">
        <v>639</v>
      </c>
      <c r="T159" s="154"/>
      <c r="U159" s="155" t="s">
        <v>43</v>
      </c>
      <c r="V159" s="156" t="str">
        <f>IF(ISBLANK(U159),"", IF(ISERROR(VLOOKUP(U159,Справочники!$A$32:$B$87,2,FALSE)),"Группы полномочий",VLOOKUP(U159,Справочники!$A$32:$B$87,2,FALSE)))</f>
        <v>10 - Социальная поддержка населения</v>
      </c>
      <c r="W159" s="152" t="s">
        <v>194</v>
      </c>
      <c r="X159" s="154"/>
      <c r="Y159" s="157">
        <v>0.08</v>
      </c>
      <c r="Z159" s="157">
        <v>0.4</v>
      </c>
      <c r="AA159" s="157">
        <v>0.4</v>
      </c>
      <c r="AB159" s="163">
        <v>7.9</v>
      </c>
      <c r="AC159" s="163">
        <v>2.2999999999999998</v>
      </c>
      <c r="AD159" s="163">
        <v>3.5</v>
      </c>
      <c r="AE159" s="163">
        <v>4</v>
      </c>
      <c r="AF159" s="163">
        <v>4.3</v>
      </c>
      <c r="AG159" s="163">
        <v>3.2</v>
      </c>
      <c r="AH159" s="102"/>
      <c r="AI159" s="102"/>
      <c r="AJ159" s="102"/>
      <c r="AK159" s="102"/>
      <c r="AL159" s="102"/>
      <c r="AM159" s="164">
        <v>3</v>
      </c>
      <c r="AN159" s="164">
        <v>3</v>
      </c>
      <c r="AO159" s="164">
        <v>3</v>
      </c>
      <c r="AP159" s="164">
        <v>3</v>
      </c>
      <c r="AQ159" s="164">
        <v>3</v>
      </c>
      <c r="AR159" s="157">
        <v>38</v>
      </c>
      <c r="AS159" s="157">
        <v>43</v>
      </c>
      <c r="AT159" s="157">
        <v>54</v>
      </c>
      <c r="AU159" s="157">
        <v>49</v>
      </c>
      <c r="AV159" s="157">
        <v>49</v>
      </c>
      <c r="AW159" s="157">
        <v>30</v>
      </c>
      <c r="AX159" s="160">
        <v>35</v>
      </c>
      <c r="AY159" s="160" t="s">
        <v>619</v>
      </c>
      <c r="AZ159" s="106" t="s">
        <v>640</v>
      </c>
      <c r="BA159" s="89">
        <f t="shared" si="2"/>
        <v>225</v>
      </c>
      <c r="BB159" s="89"/>
    </row>
    <row r="160" spans="1:54" s="23" customFormat="1" ht="50.25" customHeight="1">
      <c r="A160" s="71" t="s">
        <v>190</v>
      </c>
      <c r="B160" s="71">
        <v>2</v>
      </c>
      <c r="C160" s="72" t="s">
        <v>457</v>
      </c>
      <c r="D160" s="98" t="s">
        <v>296</v>
      </c>
      <c r="E160" s="77" t="s">
        <v>589</v>
      </c>
      <c r="F160" s="77" t="s">
        <v>231</v>
      </c>
      <c r="G160" s="77" t="s">
        <v>218</v>
      </c>
      <c r="H160" s="165" t="s">
        <v>222</v>
      </c>
      <c r="I160" s="93">
        <v>43217</v>
      </c>
      <c r="J160" s="146">
        <v>43101</v>
      </c>
      <c r="K160" s="77" t="s">
        <v>229</v>
      </c>
      <c r="L160" s="91" t="s">
        <v>225</v>
      </c>
      <c r="M160" s="77" t="s">
        <v>507</v>
      </c>
      <c r="N160" s="75" t="s">
        <v>150</v>
      </c>
      <c r="O160" s="91" t="s">
        <v>226</v>
      </c>
      <c r="P160" s="91" t="s">
        <v>574</v>
      </c>
      <c r="Q160" s="77" t="s">
        <v>241</v>
      </c>
      <c r="R160" s="95" t="s">
        <v>530</v>
      </c>
      <c r="S160" s="96" t="s">
        <v>625</v>
      </c>
      <c r="T160" s="84"/>
      <c r="U160" s="98" t="s">
        <v>341</v>
      </c>
      <c r="V160" s="99" t="str">
        <f>IF(ISBLANK(U160),"", IF(ISERROR(VLOOKUP(U160,Справочники!$A$32:$B$87,2,FALSE)),"Группы полномочий",VLOOKUP(U160,Справочники!$A$32:$B$87,2,FALSE)))</f>
        <v>Группы полномочий</v>
      </c>
      <c r="W160" s="75" t="s">
        <v>194</v>
      </c>
      <c r="X160" s="84"/>
      <c r="Y160" s="100">
        <v>0</v>
      </c>
      <c r="Z160" s="100">
        <v>0</v>
      </c>
      <c r="AA160" s="100">
        <v>0</v>
      </c>
      <c r="AB160" s="101">
        <v>0</v>
      </c>
      <c r="AC160" s="101">
        <v>0</v>
      </c>
      <c r="AD160" s="101">
        <v>0</v>
      </c>
      <c r="AE160" s="101">
        <v>0</v>
      </c>
      <c r="AF160" s="101">
        <v>0</v>
      </c>
      <c r="AG160" s="101">
        <v>0</v>
      </c>
      <c r="AH160" s="102"/>
      <c r="AI160" s="102"/>
      <c r="AJ160" s="102"/>
      <c r="AK160" s="102"/>
      <c r="AL160" s="102"/>
      <c r="AM160" s="103">
        <v>0</v>
      </c>
      <c r="AN160" s="103">
        <v>1</v>
      </c>
      <c r="AO160" s="103">
        <v>1</v>
      </c>
      <c r="AP160" s="103">
        <v>1</v>
      </c>
      <c r="AQ160" s="103">
        <v>1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4">
        <v>0</v>
      </c>
      <c r="AY160" s="104" t="s">
        <v>620</v>
      </c>
      <c r="AZ160" s="170" t="s">
        <v>638</v>
      </c>
      <c r="BA160" s="89">
        <f t="shared" si="2"/>
        <v>0</v>
      </c>
      <c r="BB160" s="89"/>
    </row>
    <row r="161" spans="1:54" s="23" customFormat="1" ht="53.25" customHeight="1">
      <c r="A161" s="71" t="s">
        <v>190</v>
      </c>
      <c r="B161" s="71">
        <v>3</v>
      </c>
      <c r="C161" s="72" t="s">
        <v>458</v>
      </c>
      <c r="D161" s="98" t="s">
        <v>296</v>
      </c>
      <c r="E161" s="77" t="s">
        <v>556</v>
      </c>
      <c r="F161" s="77" t="s">
        <v>232</v>
      </c>
      <c r="G161" s="148" t="s">
        <v>219</v>
      </c>
      <c r="H161" s="148" t="s">
        <v>223</v>
      </c>
      <c r="I161" s="93">
        <v>39023</v>
      </c>
      <c r="J161" s="146">
        <v>39083</v>
      </c>
      <c r="K161" s="77" t="s">
        <v>229</v>
      </c>
      <c r="L161" s="91" t="s">
        <v>225</v>
      </c>
      <c r="M161" s="77" t="s">
        <v>508</v>
      </c>
      <c r="N161" s="75" t="s">
        <v>150</v>
      </c>
      <c r="O161" s="74" t="s">
        <v>630</v>
      </c>
      <c r="P161" s="91" t="s">
        <v>574</v>
      </c>
      <c r="Q161" s="77" t="s">
        <v>241</v>
      </c>
      <c r="R161" s="95" t="s">
        <v>530</v>
      </c>
      <c r="S161" s="96" t="s">
        <v>276</v>
      </c>
      <c r="T161" s="84"/>
      <c r="U161" s="98" t="s">
        <v>47</v>
      </c>
      <c r="V161" s="99" t="str">
        <f>IF(ISBLANK(U161),"", IF(ISERROR(VLOOKUP(U161,Справочники!$A$32:$B$87,2,FALSE)),"Группы полномочий",VLOOKUP(U161,Справочники!$A$32:$B$87,2,FALSE)))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61" s="75" t="s">
        <v>194</v>
      </c>
      <c r="X161" s="84"/>
      <c r="Y161" s="100">
        <v>0</v>
      </c>
      <c r="Z161" s="100">
        <v>0</v>
      </c>
      <c r="AA161" s="100">
        <v>0</v>
      </c>
      <c r="AB161" s="101">
        <v>0</v>
      </c>
      <c r="AC161" s="101">
        <v>0.04</v>
      </c>
      <c r="AD161" s="101">
        <v>0.01</v>
      </c>
      <c r="AE161" s="101">
        <v>0.1</v>
      </c>
      <c r="AF161" s="101">
        <v>0.01</v>
      </c>
      <c r="AG161" s="101">
        <v>0.01</v>
      </c>
      <c r="AH161" s="102"/>
      <c r="AI161" s="102"/>
      <c r="AJ161" s="102"/>
      <c r="AK161" s="102"/>
      <c r="AL161" s="102"/>
      <c r="AM161" s="103">
        <v>0</v>
      </c>
      <c r="AN161" s="103">
        <v>1</v>
      </c>
      <c r="AO161" s="103">
        <v>1</v>
      </c>
      <c r="AP161" s="103">
        <v>1</v>
      </c>
      <c r="AQ161" s="103">
        <v>1</v>
      </c>
      <c r="AR161" s="100">
        <v>1</v>
      </c>
      <c r="AS161" s="100">
        <v>1</v>
      </c>
      <c r="AT161" s="100">
        <v>1</v>
      </c>
      <c r="AU161" s="100">
        <v>2</v>
      </c>
      <c r="AV161" s="100">
        <v>1</v>
      </c>
      <c r="AW161" s="100">
        <v>1</v>
      </c>
      <c r="AX161" s="104">
        <v>1</v>
      </c>
      <c r="AY161" s="104" t="s">
        <v>619</v>
      </c>
      <c r="AZ161" s="106" t="s">
        <v>631</v>
      </c>
      <c r="BA161" s="89">
        <f t="shared" si="2"/>
        <v>6</v>
      </c>
      <c r="BB161" s="89"/>
    </row>
    <row r="162" spans="1:54" s="23" customFormat="1" ht="52.5" customHeight="1">
      <c r="A162" s="71" t="s">
        <v>190</v>
      </c>
      <c r="B162" s="71">
        <v>4</v>
      </c>
      <c r="C162" s="72" t="s">
        <v>459</v>
      </c>
      <c r="D162" s="98" t="s">
        <v>296</v>
      </c>
      <c r="E162" s="77" t="s">
        <v>588</v>
      </c>
      <c r="F162" s="77" t="s">
        <v>233</v>
      </c>
      <c r="G162" s="77" t="s">
        <v>297</v>
      </c>
      <c r="H162" s="77" t="s">
        <v>224</v>
      </c>
      <c r="I162" s="93">
        <v>42488</v>
      </c>
      <c r="J162" s="146">
        <v>42005</v>
      </c>
      <c r="K162" s="77" t="s">
        <v>229</v>
      </c>
      <c r="L162" s="91" t="s">
        <v>225</v>
      </c>
      <c r="M162" s="77" t="s">
        <v>509</v>
      </c>
      <c r="N162" s="75" t="s">
        <v>150</v>
      </c>
      <c r="O162" s="91" t="s">
        <v>226</v>
      </c>
      <c r="P162" s="91" t="s">
        <v>574</v>
      </c>
      <c r="Q162" s="77" t="s">
        <v>241</v>
      </c>
      <c r="R162" s="95" t="s">
        <v>530</v>
      </c>
      <c r="S162" s="96" t="s">
        <v>251</v>
      </c>
      <c r="T162" s="84"/>
      <c r="U162" s="98" t="s">
        <v>55</v>
      </c>
      <c r="V162" s="99" t="str">
        <f>IF(ISBLANK(U162),"", IF(ISERROR(VLOOKUP(U162,Справочники!$A$32:$B$87,2,FALSE)),"Группы полномочий",VLOOKUP(U162,Справочники!$A$32:$B$87,2,FALSE)))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62" s="75" t="s">
        <v>194</v>
      </c>
      <c r="X162" s="84"/>
      <c r="Y162" s="100">
        <v>0</v>
      </c>
      <c r="Z162" s="100">
        <v>0</v>
      </c>
      <c r="AA162" s="100">
        <v>0</v>
      </c>
      <c r="AB162" s="101">
        <v>0</v>
      </c>
      <c r="AC162" s="101">
        <v>0</v>
      </c>
      <c r="AD162" s="101">
        <v>0</v>
      </c>
      <c r="AE162" s="101">
        <v>0</v>
      </c>
      <c r="AF162" s="101">
        <v>0</v>
      </c>
      <c r="AG162" s="101">
        <v>0</v>
      </c>
      <c r="AH162" s="102"/>
      <c r="AI162" s="102"/>
      <c r="AJ162" s="102"/>
      <c r="AK162" s="102"/>
      <c r="AL162" s="102"/>
      <c r="AM162" s="103">
        <v>0</v>
      </c>
      <c r="AN162" s="103">
        <v>1</v>
      </c>
      <c r="AO162" s="103">
        <v>1</v>
      </c>
      <c r="AP162" s="103">
        <v>1</v>
      </c>
      <c r="AQ162" s="103">
        <v>1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4">
        <v>0</v>
      </c>
      <c r="AY162" s="104" t="s">
        <v>620</v>
      </c>
      <c r="AZ162" s="106" t="s">
        <v>641</v>
      </c>
      <c r="BA162" s="89">
        <f t="shared" si="2"/>
        <v>0</v>
      </c>
      <c r="BB162" s="89"/>
    </row>
    <row r="163" spans="1:54" s="23" customFormat="1" ht="52.5" customHeight="1">
      <c r="A163" s="71" t="s">
        <v>190</v>
      </c>
      <c r="B163" s="71">
        <v>5</v>
      </c>
      <c r="C163" s="72" t="s">
        <v>460</v>
      </c>
      <c r="D163" s="98" t="s">
        <v>296</v>
      </c>
      <c r="E163" s="77" t="s">
        <v>556</v>
      </c>
      <c r="F163" s="77" t="s">
        <v>246</v>
      </c>
      <c r="G163" s="77" t="s">
        <v>298</v>
      </c>
      <c r="H163" s="77" t="s">
        <v>244</v>
      </c>
      <c r="I163" s="93">
        <v>43795</v>
      </c>
      <c r="J163" s="146">
        <v>43831</v>
      </c>
      <c r="K163" s="77" t="s">
        <v>229</v>
      </c>
      <c r="L163" s="91" t="s">
        <v>225</v>
      </c>
      <c r="M163" s="77" t="s">
        <v>511</v>
      </c>
      <c r="N163" s="75" t="s">
        <v>150</v>
      </c>
      <c r="O163" s="77" t="s">
        <v>248</v>
      </c>
      <c r="P163" s="91" t="s">
        <v>574</v>
      </c>
      <c r="Q163" s="77" t="s">
        <v>241</v>
      </c>
      <c r="R163" s="95" t="s">
        <v>530</v>
      </c>
      <c r="S163" s="117" t="s">
        <v>274</v>
      </c>
      <c r="T163" s="84"/>
      <c r="U163" s="98" t="s">
        <v>57</v>
      </c>
      <c r="V163" s="99" t="str">
        <f>IF(ISBLANK(U163),"", IF(ISERROR(VLOOKUP(U163,Справочники!$A$32:$B$87,2,FALSE)),"Группы полномочий",VLOOKUP(U163,Справочники!$A$32:$B$87,2,FALSE)))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63" s="75" t="s">
        <v>194</v>
      </c>
      <c r="X163" s="84"/>
      <c r="Y163" s="100">
        <v>0</v>
      </c>
      <c r="Z163" s="100">
        <v>0</v>
      </c>
      <c r="AA163" s="100">
        <v>0</v>
      </c>
      <c r="AB163" s="101">
        <v>0</v>
      </c>
      <c r="AC163" s="101">
        <v>0</v>
      </c>
      <c r="AD163" s="101">
        <v>0</v>
      </c>
      <c r="AE163" s="101">
        <v>0</v>
      </c>
      <c r="AF163" s="101">
        <v>0</v>
      </c>
      <c r="AG163" s="101">
        <v>0</v>
      </c>
      <c r="AH163" s="102"/>
      <c r="AI163" s="102"/>
      <c r="AJ163" s="102"/>
      <c r="AK163" s="102"/>
      <c r="AL163" s="102"/>
      <c r="AM163" s="103">
        <v>0</v>
      </c>
      <c r="AN163" s="103">
        <v>1</v>
      </c>
      <c r="AO163" s="103">
        <v>1</v>
      </c>
      <c r="AP163" s="103">
        <v>1</v>
      </c>
      <c r="AQ163" s="103">
        <v>1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4">
        <v>0</v>
      </c>
      <c r="AY163" s="104" t="s">
        <v>621</v>
      </c>
      <c r="AZ163" s="106" t="s">
        <v>648</v>
      </c>
      <c r="BA163" s="89">
        <f t="shared" si="2"/>
        <v>0</v>
      </c>
      <c r="BB163" s="89"/>
    </row>
    <row r="164" spans="1:54" s="23" customFormat="1" ht="38.25" customHeight="1">
      <c r="A164" s="71" t="s">
        <v>190</v>
      </c>
      <c r="B164" s="71">
        <v>6</v>
      </c>
      <c r="C164" s="72" t="s">
        <v>461</v>
      </c>
      <c r="D164" s="98" t="s">
        <v>296</v>
      </c>
      <c r="E164" s="77" t="s">
        <v>557</v>
      </c>
      <c r="F164" s="77" t="s">
        <v>234</v>
      </c>
      <c r="G164" s="77" t="s">
        <v>297</v>
      </c>
      <c r="H164" s="77" t="s">
        <v>266</v>
      </c>
      <c r="I164" s="93">
        <v>43795</v>
      </c>
      <c r="J164" s="107">
        <v>43831</v>
      </c>
      <c r="K164" s="77" t="s">
        <v>229</v>
      </c>
      <c r="L164" s="91" t="s">
        <v>225</v>
      </c>
      <c r="M164" s="77" t="s">
        <v>509</v>
      </c>
      <c r="N164" s="75" t="s">
        <v>150</v>
      </c>
      <c r="O164" s="91" t="s">
        <v>226</v>
      </c>
      <c r="P164" s="91" t="s">
        <v>227</v>
      </c>
      <c r="Q164" s="77" t="s">
        <v>241</v>
      </c>
      <c r="R164" s="95" t="s">
        <v>530</v>
      </c>
      <c r="S164" s="96" t="s">
        <v>251</v>
      </c>
      <c r="T164" s="84"/>
      <c r="U164" s="98" t="s">
        <v>55</v>
      </c>
      <c r="V164" s="99" t="str">
        <f>IF(ISBLANK(U164),"", IF(ISERROR(VLOOKUP(U164,Справочники!$A$32:$B$87,2,FALSE)),"Группы полномочий",VLOOKUP(U164,Справочники!$A$32:$B$87,2,FALSE)))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64" s="75" t="s">
        <v>194</v>
      </c>
      <c r="X164" s="84"/>
      <c r="Y164" s="100">
        <v>0</v>
      </c>
      <c r="Z164" s="100">
        <v>0</v>
      </c>
      <c r="AA164" s="100">
        <v>0</v>
      </c>
      <c r="AB164" s="101">
        <v>0</v>
      </c>
      <c r="AC164" s="101">
        <v>0</v>
      </c>
      <c r="AD164" s="101">
        <v>0</v>
      </c>
      <c r="AE164" s="101">
        <v>0</v>
      </c>
      <c r="AF164" s="101">
        <v>0</v>
      </c>
      <c r="AG164" s="101">
        <v>0</v>
      </c>
      <c r="AH164" s="102"/>
      <c r="AI164" s="102"/>
      <c r="AJ164" s="102"/>
      <c r="AK164" s="102"/>
      <c r="AL164" s="102"/>
      <c r="AM164" s="103">
        <v>0</v>
      </c>
      <c r="AN164" s="103">
        <v>1</v>
      </c>
      <c r="AO164" s="103">
        <v>1</v>
      </c>
      <c r="AP164" s="103">
        <v>1</v>
      </c>
      <c r="AQ164" s="103">
        <v>1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4">
        <v>0</v>
      </c>
      <c r="AY164" s="104" t="s">
        <v>621</v>
      </c>
      <c r="AZ164" s="106" t="s">
        <v>648</v>
      </c>
      <c r="BA164" s="89">
        <f t="shared" si="2"/>
        <v>0</v>
      </c>
      <c r="BB164" s="89"/>
    </row>
    <row r="165" spans="1:54" s="23" customFormat="1" ht="56.25" customHeight="1">
      <c r="A165" s="71" t="s">
        <v>190</v>
      </c>
      <c r="B165" s="71">
        <v>7</v>
      </c>
      <c r="C165" s="72" t="s">
        <v>462</v>
      </c>
      <c r="D165" s="98" t="s">
        <v>296</v>
      </c>
      <c r="E165" s="77" t="s">
        <v>557</v>
      </c>
      <c r="F165" s="77" t="s">
        <v>235</v>
      </c>
      <c r="G165" s="114" t="s">
        <v>298</v>
      </c>
      <c r="H165" s="77" t="s">
        <v>244</v>
      </c>
      <c r="I165" s="93">
        <v>43795</v>
      </c>
      <c r="J165" s="107">
        <v>43831</v>
      </c>
      <c r="K165" s="77" t="s">
        <v>229</v>
      </c>
      <c r="L165" s="91" t="s">
        <v>225</v>
      </c>
      <c r="M165" s="77" t="s">
        <v>511</v>
      </c>
      <c r="N165" s="75" t="s">
        <v>150</v>
      </c>
      <c r="O165" s="91" t="s">
        <v>226</v>
      </c>
      <c r="P165" s="91" t="s">
        <v>227</v>
      </c>
      <c r="Q165" s="77" t="s">
        <v>241</v>
      </c>
      <c r="R165" s="95" t="s">
        <v>530</v>
      </c>
      <c r="S165" s="117" t="s">
        <v>274</v>
      </c>
      <c r="T165" s="84"/>
      <c r="U165" s="98" t="s">
        <v>57</v>
      </c>
      <c r="V165" s="99" t="str">
        <f>IF(ISBLANK(U165),"", IF(ISERROR(VLOOKUP(U165,Справочники!$A$32:$B$87,2,FALSE)),"Группы полномочий",VLOOKUP(U165,Справочники!$A$32:$B$87,2,FALSE)))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65" s="75" t="s">
        <v>194</v>
      </c>
      <c r="X165" s="84"/>
      <c r="Y165" s="100">
        <v>0</v>
      </c>
      <c r="Z165" s="100">
        <v>0</v>
      </c>
      <c r="AA165" s="100">
        <v>0</v>
      </c>
      <c r="AB165" s="101">
        <v>0</v>
      </c>
      <c r="AC165" s="101">
        <v>0</v>
      </c>
      <c r="AD165" s="101">
        <v>0</v>
      </c>
      <c r="AE165" s="101">
        <v>0</v>
      </c>
      <c r="AF165" s="101">
        <v>0</v>
      </c>
      <c r="AG165" s="101">
        <v>0</v>
      </c>
      <c r="AH165" s="102"/>
      <c r="AI165" s="102"/>
      <c r="AJ165" s="102"/>
      <c r="AK165" s="102"/>
      <c r="AL165" s="102"/>
      <c r="AM165" s="103">
        <v>0</v>
      </c>
      <c r="AN165" s="103">
        <v>1</v>
      </c>
      <c r="AO165" s="103">
        <v>1</v>
      </c>
      <c r="AP165" s="103">
        <v>1</v>
      </c>
      <c r="AQ165" s="103">
        <v>1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4">
        <v>0</v>
      </c>
      <c r="AY165" s="104" t="s">
        <v>621</v>
      </c>
      <c r="AZ165" s="106" t="s">
        <v>648</v>
      </c>
      <c r="BA165" s="89">
        <f t="shared" si="2"/>
        <v>0</v>
      </c>
      <c r="BB165" s="89"/>
    </row>
    <row r="166" spans="1:54" s="23" customFormat="1" ht="26.25" customHeight="1">
      <c r="A166" s="71" t="s">
        <v>190</v>
      </c>
      <c r="B166" s="71">
        <v>8</v>
      </c>
      <c r="C166" s="72" t="s">
        <v>463</v>
      </c>
      <c r="D166" s="98" t="s">
        <v>296</v>
      </c>
      <c r="E166" s="77" t="s">
        <v>557</v>
      </c>
      <c r="F166" s="77" t="s">
        <v>236</v>
      </c>
      <c r="G166" s="114" t="s">
        <v>299</v>
      </c>
      <c r="H166" s="77" t="s">
        <v>267</v>
      </c>
      <c r="I166" s="93">
        <v>43795</v>
      </c>
      <c r="J166" s="107">
        <v>43831</v>
      </c>
      <c r="K166" s="77" t="s">
        <v>229</v>
      </c>
      <c r="L166" s="91" t="s">
        <v>225</v>
      </c>
      <c r="M166" s="77" t="s">
        <v>512</v>
      </c>
      <c r="N166" s="75" t="s">
        <v>150</v>
      </c>
      <c r="O166" s="91" t="s">
        <v>226</v>
      </c>
      <c r="P166" s="91" t="s">
        <v>227</v>
      </c>
      <c r="Q166" s="77" t="s">
        <v>241</v>
      </c>
      <c r="R166" s="95" t="s">
        <v>530</v>
      </c>
      <c r="S166" s="96" t="s">
        <v>275</v>
      </c>
      <c r="T166" s="84"/>
      <c r="U166" s="98" t="s">
        <v>16</v>
      </c>
      <c r="V166" s="108" t="s">
        <v>106</v>
      </c>
      <c r="W166" s="75" t="s">
        <v>194</v>
      </c>
      <c r="X166" s="84"/>
      <c r="Y166" s="100">
        <v>0</v>
      </c>
      <c r="Z166" s="100">
        <v>0</v>
      </c>
      <c r="AA166" s="100">
        <v>0</v>
      </c>
      <c r="AB166" s="101">
        <v>0</v>
      </c>
      <c r="AC166" s="101">
        <v>0</v>
      </c>
      <c r="AD166" s="101">
        <v>0</v>
      </c>
      <c r="AE166" s="101">
        <v>0</v>
      </c>
      <c r="AF166" s="101">
        <v>0</v>
      </c>
      <c r="AG166" s="101">
        <v>0</v>
      </c>
      <c r="AH166" s="102"/>
      <c r="AI166" s="102"/>
      <c r="AJ166" s="102"/>
      <c r="AK166" s="102"/>
      <c r="AL166" s="102"/>
      <c r="AM166" s="103">
        <v>0</v>
      </c>
      <c r="AN166" s="103">
        <v>1</v>
      </c>
      <c r="AO166" s="103">
        <v>1</v>
      </c>
      <c r="AP166" s="103">
        <v>1</v>
      </c>
      <c r="AQ166" s="103">
        <v>1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4">
        <v>0</v>
      </c>
      <c r="AY166" s="104" t="s">
        <v>621</v>
      </c>
      <c r="AZ166" s="106" t="s">
        <v>648</v>
      </c>
      <c r="BA166" s="89">
        <f t="shared" si="2"/>
        <v>0</v>
      </c>
      <c r="BB166" s="89"/>
    </row>
    <row r="167" spans="1:54" s="23" customFormat="1" ht="26.25" customHeight="1">
      <c r="A167" s="71" t="s">
        <v>190</v>
      </c>
      <c r="B167" s="71">
        <v>9</v>
      </c>
      <c r="C167" s="72" t="s">
        <v>464</v>
      </c>
      <c r="D167" s="98" t="s">
        <v>296</v>
      </c>
      <c r="E167" s="77" t="s">
        <v>557</v>
      </c>
      <c r="F167" s="77" t="s">
        <v>238</v>
      </c>
      <c r="G167" s="77" t="s">
        <v>239</v>
      </c>
      <c r="H167" s="77" t="s">
        <v>300</v>
      </c>
      <c r="I167" s="93">
        <v>39023</v>
      </c>
      <c r="J167" s="107">
        <v>39083</v>
      </c>
      <c r="K167" s="77" t="s">
        <v>229</v>
      </c>
      <c r="L167" s="107">
        <v>44197</v>
      </c>
      <c r="M167" s="77" t="s">
        <v>510</v>
      </c>
      <c r="N167" s="75" t="s">
        <v>69</v>
      </c>
      <c r="O167" s="77" t="s">
        <v>242</v>
      </c>
      <c r="P167" s="91" t="s">
        <v>227</v>
      </c>
      <c r="Q167" s="77" t="s">
        <v>241</v>
      </c>
      <c r="R167" s="95" t="s">
        <v>530</v>
      </c>
      <c r="S167" s="96" t="s">
        <v>625</v>
      </c>
      <c r="T167" s="84"/>
      <c r="U167" s="98" t="s">
        <v>13</v>
      </c>
      <c r="V167" s="108" t="s">
        <v>103</v>
      </c>
      <c r="W167" s="77" t="s">
        <v>243</v>
      </c>
      <c r="X167" s="84"/>
      <c r="Y167" s="100"/>
      <c r="Z167" s="100"/>
      <c r="AA167" s="100"/>
      <c r="AB167" s="101">
        <v>4.5270000000000001</v>
      </c>
      <c r="AC167" s="101">
        <v>4.5270000000000001</v>
      </c>
      <c r="AD167" s="101">
        <v>0.90500000000000003</v>
      </c>
      <c r="AE167" s="101">
        <v>10.865</v>
      </c>
      <c r="AF167" s="101">
        <v>6.7480000000000002</v>
      </c>
      <c r="AG167" s="101">
        <v>7</v>
      </c>
      <c r="AH167" s="102"/>
      <c r="AI167" s="102"/>
      <c r="AJ167" s="102"/>
      <c r="AK167" s="102"/>
      <c r="AL167" s="102"/>
      <c r="AM167" s="103">
        <v>0</v>
      </c>
      <c r="AN167" s="103" t="s">
        <v>621</v>
      </c>
      <c r="AO167" s="103" t="s">
        <v>621</v>
      </c>
      <c r="AP167" s="103" t="s">
        <v>621</v>
      </c>
      <c r="AQ167" s="103" t="s">
        <v>621</v>
      </c>
      <c r="AR167" s="100">
        <v>1</v>
      </c>
      <c r="AS167" s="100">
        <v>1</v>
      </c>
      <c r="AT167" s="100">
        <v>1</v>
      </c>
      <c r="AU167" s="100">
        <v>1</v>
      </c>
      <c r="AV167" s="100">
        <v>1</v>
      </c>
      <c r="AW167" s="100">
        <v>1</v>
      </c>
      <c r="AX167" s="104">
        <v>0</v>
      </c>
      <c r="AY167" s="100" t="s">
        <v>619</v>
      </c>
      <c r="AZ167" s="112"/>
      <c r="BA167" s="89">
        <f t="shared" si="2"/>
        <v>5</v>
      </c>
      <c r="BB167" s="89"/>
    </row>
    <row r="168" spans="1:54" s="23" customFormat="1" ht="26.25" customHeight="1">
      <c r="A168" s="177" t="s">
        <v>301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9"/>
      <c r="Z168" s="179"/>
      <c r="AA168" s="179"/>
      <c r="AB168" s="179"/>
      <c r="AC168" s="179"/>
      <c r="AD168" s="179"/>
      <c r="AE168" s="179"/>
      <c r="AF168" s="179"/>
      <c r="AG168" s="179"/>
      <c r="AH168" s="179"/>
      <c r="AI168" s="179"/>
      <c r="AJ168" s="179"/>
      <c r="AK168" s="179"/>
      <c r="AL168" s="179"/>
      <c r="AM168" s="179"/>
      <c r="AN168" s="179"/>
      <c r="AO168" s="179"/>
      <c r="AP168" s="179"/>
      <c r="AQ168" s="179"/>
      <c r="AR168" s="179"/>
      <c r="AS168" s="179"/>
      <c r="AT168" s="179"/>
      <c r="AU168" s="179"/>
      <c r="AV168" s="179"/>
      <c r="AW168" s="179"/>
      <c r="AX168" s="179"/>
      <c r="AY168" s="179"/>
      <c r="AZ168" s="180"/>
      <c r="BA168" s="89">
        <f t="shared" si="2"/>
        <v>0</v>
      </c>
      <c r="BB168" s="89"/>
    </row>
    <row r="169" spans="1:54" s="23" customFormat="1" ht="68.25" customHeight="1">
      <c r="A169" s="71" t="s">
        <v>190</v>
      </c>
      <c r="B169" s="71">
        <v>1</v>
      </c>
      <c r="C169" s="72" t="s">
        <v>465</v>
      </c>
      <c r="D169" s="98" t="s">
        <v>301</v>
      </c>
      <c r="E169" s="77" t="s">
        <v>562</v>
      </c>
      <c r="F169" s="77" t="s">
        <v>230</v>
      </c>
      <c r="G169" s="77" t="s">
        <v>217</v>
      </c>
      <c r="H169" s="77" t="s">
        <v>559</v>
      </c>
      <c r="I169" s="93">
        <v>39029</v>
      </c>
      <c r="J169" s="107">
        <v>39083</v>
      </c>
      <c r="K169" s="77" t="s">
        <v>229</v>
      </c>
      <c r="L169" s="91" t="s">
        <v>225</v>
      </c>
      <c r="M169" s="77" t="s">
        <v>506</v>
      </c>
      <c r="N169" s="75" t="s">
        <v>150</v>
      </c>
      <c r="O169" s="91" t="s">
        <v>226</v>
      </c>
      <c r="P169" s="91" t="s">
        <v>574</v>
      </c>
      <c r="Q169" s="77" t="s">
        <v>241</v>
      </c>
      <c r="R169" s="95" t="s">
        <v>530</v>
      </c>
      <c r="S169" s="96" t="s">
        <v>639</v>
      </c>
      <c r="T169" s="84"/>
      <c r="U169" s="98" t="s">
        <v>43</v>
      </c>
      <c r="V169" s="99" t="str">
        <f>IF(ISBLANK(U169),"", IF(ISERROR(VLOOKUP(U169,Справочники!$A$32:$B$87,2,FALSE)),"Группы полномочий",VLOOKUP(U169,Справочники!$A$32:$B$87,2,FALSE)))</f>
        <v>10 - Социальная поддержка населения</v>
      </c>
      <c r="W169" s="75" t="s">
        <v>194</v>
      </c>
      <c r="X169" s="84"/>
      <c r="Y169" s="100">
        <v>0</v>
      </c>
      <c r="Z169" s="100">
        <v>0</v>
      </c>
      <c r="AA169" s="100">
        <v>2.2000000000000002</v>
      </c>
      <c r="AB169" s="101">
        <v>22.8</v>
      </c>
      <c r="AC169" s="101">
        <v>15.5</v>
      </c>
      <c r="AD169" s="101">
        <v>17.399999999999999</v>
      </c>
      <c r="AE169" s="101">
        <v>16.600000000000001</v>
      </c>
      <c r="AF169" s="101">
        <v>18.399999999999999</v>
      </c>
      <c r="AG169" s="101">
        <v>17.100000000000001</v>
      </c>
      <c r="AH169" s="102"/>
      <c r="AI169" s="102"/>
      <c r="AJ169" s="102"/>
      <c r="AK169" s="102"/>
      <c r="AL169" s="102"/>
      <c r="AM169" s="103">
        <v>18</v>
      </c>
      <c r="AN169" s="103">
        <v>18</v>
      </c>
      <c r="AO169" s="103">
        <v>18</v>
      </c>
      <c r="AP169" s="103">
        <v>18</v>
      </c>
      <c r="AQ169" s="103">
        <v>18</v>
      </c>
      <c r="AR169" s="100">
        <v>26</v>
      </c>
      <c r="AS169" s="100">
        <v>45</v>
      </c>
      <c r="AT169" s="100">
        <v>61</v>
      </c>
      <c r="AU169" s="100">
        <v>57</v>
      </c>
      <c r="AV169" s="100">
        <v>61</v>
      </c>
      <c r="AW169" s="100">
        <v>57</v>
      </c>
      <c r="AX169" s="104">
        <v>60</v>
      </c>
      <c r="AY169" s="104" t="s">
        <v>619</v>
      </c>
      <c r="AZ169" s="106" t="s">
        <v>640</v>
      </c>
      <c r="BA169" s="89">
        <f t="shared" si="2"/>
        <v>281</v>
      </c>
      <c r="BB169" s="89"/>
    </row>
    <row r="170" spans="1:54" s="23" customFormat="1" ht="50.25" customHeight="1">
      <c r="A170" s="71" t="s">
        <v>190</v>
      </c>
      <c r="B170" s="71">
        <v>2</v>
      </c>
      <c r="C170" s="72" t="s">
        <v>466</v>
      </c>
      <c r="D170" s="98" t="s">
        <v>301</v>
      </c>
      <c r="E170" s="77" t="s">
        <v>561</v>
      </c>
      <c r="F170" s="77" t="s">
        <v>231</v>
      </c>
      <c r="G170" s="77" t="s">
        <v>218</v>
      </c>
      <c r="H170" s="165" t="s">
        <v>558</v>
      </c>
      <c r="I170" s="93">
        <v>43797</v>
      </c>
      <c r="J170" s="107">
        <v>43831</v>
      </c>
      <c r="K170" s="77" t="s">
        <v>229</v>
      </c>
      <c r="L170" s="91" t="s">
        <v>225</v>
      </c>
      <c r="M170" s="77" t="s">
        <v>507</v>
      </c>
      <c r="N170" s="75" t="s">
        <v>150</v>
      </c>
      <c r="O170" s="91" t="s">
        <v>226</v>
      </c>
      <c r="P170" s="91" t="s">
        <v>574</v>
      </c>
      <c r="Q170" s="77" t="s">
        <v>241</v>
      </c>
      <c r="R170" s="95" t="s">
        <v>530</v>
      </c>
      <c r="S170" s="96" t="s">
        <v>625</v>
      </c>
      <c r="T170" s="84"/>
      <c r="U170" s="98" t="s">
        <v>341</v>
      </c>
      <c r="V170" s="99" t="str">
        <f>IF(ISBLANK(U170),"", IF(ISERROR(VLOOKUP(U170,Справочники!$A$32:$B$87,2,FALSE)),"Группы полномочий",VLOOKUP(U170,Справочники!$A$32:$B$87,2,FALSE)))</f>
        <v>Группы полномочий</v>
      </c>
      <c r="W170" s="75" t="s">
        <v>194</v>
      </c>
      <c r="X170" s="84"/>
      <c r="Y170" s="100">
        <v>0</v>
      </c>
      <c r="Z170" s="100">
        <v>0</v>
      </c>
      <c r="AA170" s="100">
        <v>0</v>
      </c>
      <c r="AB170" s="101">
        <v>0</v>
      </c>
      <c r="AC170" s="101">
        <v>0</v>
      </c>
      <c r="AD170" s="101">
        <v>0</v>
      </c>
      <c r="AE170" s="101">
        <v>0</v>
      </c>
      <c r="AF170" s="101">
        <v>0</v>
      </c>
      <c r="AG170" s="101">
        <v>0</v>
      </c>
      <c r="AH170" s="102"/>
      <c r="AI170" s="102"/>
      <c r="AJ170" s="102"/>
      <c r="AK170" s="102"/>
      <c r="AL170" s="102"/>
      <c r="AM170" s="103">
        <v>0</v>
      </c>
      <c r="AN170" s="103">
        <v>0</v>
      </c>
      <c r="AO170" s="103">
        <v>0</v>
      </c>
      <c r="AP170" s="103">
        <v>0</v>
      </c>
      <c r="AQ170" s="103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4">
        <v>0</v>
      </c>
      <c r="AY170" s="104" t="s">
        <v>621</v>
      </c>
      <c r="AZ170" s="106" t="s">
        <v>648</v>
      </c>
      <c r="BA170" s="89">
        <f t="shared" si="2"/>
        <v>0</v>
      </c>
      <c r="BB170" s="89"/>
    </row>
    <row r="171" spans="1:54" s="23" customFormat="1" ht="53.25" customHeight="1">
      <c r="A171" s="71" t="s">
        <v>190</v>
      </c>
      <c r="B171" s="71">
        <v>3</v>
      </c>
      <c r="C171" s="72" t="s">
        <v>467</v>
      </c>
      <c r="D171" s="98" t="s">
        <v>301</v>
      </c>
      <c r="E171" s="77" t="s">
        <v>561</v>
      </c>
      <c r="F171" s="77" t="s">
        <v>232</v>
      </c>
      <c r="G171" s="148" t="s">
        <v>219</v>
      </c>
      <c r="H171" s="148" t="s">
        <v>560</v>
      </c>
      <c r="I171" s="93">
        <v>39029</v>
      </c>
      <c r="J171" s="107">
        <v>39083</v>
      </c>
      <c r="K171" s="77" t="s">
        <v>229</v>
      </c>
      <c r="L171" s="91" t="s">
        <v>225</v>
      </c>
      <c r="M171" s="77" t="s">
        <v>508</v>
      </c>
      <c r="N171" s="75" t="s">
        <v>150</v>
      </c>
      <c r="O171" s="74" t="s">
        <v>630</v>
      </c>
      <c r="P171" s="91" t="s">
        <v>574</v>
      </c>
      <c r="Q171" s="77" t="s">
        <v>241</v>
      </c>
      <c r="R171" s="95" t="s">
        <v>530</v>
      </c>
      <c r="S171" s="96" t="s">
        <v>276</v>
      </c>
      <c r="T171" s="84"/>
      <c r="U171" s="98" t="s">
        <v>47</v>
      </c>
      <c r="V171" s="99" t="str">
        <f>IF(ISBLANK(U171),"", IF(ISERROR(VLOOKUP(U171,Справочники!$A$32:$B$87,2,FALSE)),"Группы полномочий",VLOOKUP(U171,Справочники!$A$32:$B$87,2,FALSE)))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71" s="75" t="s">
        <v>194</v>
      </c>
      <c r="X171" s="84"/>
      <c r="Y171" s="100">
        <v>0</v>
      </c>
      <c r="Z171" s="100">
        <v>0</v>
      </c>
      <c r="AA171" s="100">
        <v>0</v>
      </c>
      <c r="AB171" s="101">
        <v>0.2</v>
      </c>
      <c r="AC171" s="101">
        <v>0.08</v>
      </c>
      <c r="AD171" s="101">
        <v>0.1</v>
      </c>
      <c r="AE171" s="101">
        <v>0.1</v>
      </c>
      <c r="AF171" s="101">
        <v>0.06</v>
      </c>
      <c r="AG171" s="101">
        <v>0.06</v>
      </c>
      <c r="AH171" s="102"/>
      <c r="AI171" s="102"/>
      <c r="AJ171" s="102"/>
      <c r="AK171" s="102"/>
      <c r="AL171" s="102"/>
      <c r="AM171" s="103">
        <v>0</v>
      </c>
      <c r="AN171" s="103">
        <v>0</v>
      </c>
      <c r="AO171" s="103">
        <v>0</v>
      </c>
      <c r="AP171" s="103">
        <v>0</v>
      </c>
      <c r="AQ171" s="103">
        <v>0</v>
      </c>
      <c r="AR171" s="100">
        <v>3</v>
      </c>
      <c r="AS171" s="100">
        <v>2</v>
      </c>
      <c r="AT171" s="100">
        <v>2</v>
      </c>
      <c r="AU171" s="100">
        <v>2</v>
      </c>
      <c r="AV171" s="100">
        <v>1</v>
      </c>
      <c r="AW171" s="100">
        <v>1</v>
      </c>
      <c r="AX171" s="104">
        <v>1</v>
      </c>
      <c r="AY171" s="104" t="s">
        <v>619</v>
      </c>
      <c r="AZ171" s="106" t="s">
        <v>631</v>
      </c>
      <c r="BA171" s="89">
        <f t="shared" si="2"/>
        <v>8</v>
      </c>
      <c r="BB171" s="89"/>
    </row>
    <row r="172" spans="1:54" s="23" customFormat="1" ht="114" customHeight="1">
      <c r="A172" s="71" t="s">
        <v>190</v>
      </c>
      <c r="B172" s="71">
        <v>4</v>
      </c>
      <c r="C172" s="72" t="s">
        <v>468</v>
      </c>
      <c r="D172" s="98" t="s">
        <v>301</v>
      </c>
      <c r="E172" s="77" t="s">
        <v>561</v>
      </c>
      <c r="F172" s="77" t="s">
        <v>233</v>
      </c>
      <c r="G172" s="77" t="s">
        <v>302</v>
      </c>
      <c r="H172" s="77" t="s">
        <v>303</v>
      </c>
      <c r="I172" s="93">
        <v>41897</v>
      </c>
      <c r="J172" s="107">
        <v>42005</v>
      </c>
      <c r="K172" s="77" t="s">
        <v>229</v>
      </c>
      <c r="L172" s="91" t="s">
        <v>225</v>
      </c>
      <c r="M172" s="77" t="s">
        <v>509</v>
      </c>
      <c r="N172" s="75" t="s">
        <v>150</v>
      </c>
      <c r="O172" s="91" t="s">
        <v>226</v>
      </c>
      <c r="P172" s="91" t="s">
        <v>574</v>
      </c>
      <c r="Q172" s="77" t="s">
        <v>241</v>
      </c>
      <c r="R172" s="95" t="s">
        <v>530</v>
      </c>
      <c r="S172" s="96" t="s">
        <v>251</v>
      </c>
      <c r="T172" s="84"/>
      <c r="U172" s="98" t="s">
        <v>55</v>
      </c>
      <c r="V172" s="99" t="str">
        <f>IF(ISBLANK(U172),"", IF(ISERROR(VLOOKUP(U172,Справочники!$A$32:$B$87,2,FALSE)),"Группы полномочий",VLOOKUP(U172,Справочники!$A$32:$B$87,2,FALSE)))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72" s="75" t="s">
        <v>194</v>
      </c>
      <c r="X172" s="84"/>
      <c r="Y172" s="100">
        <v>0</v>
      </c>
      <c r="Z172" s="100">
        <v>0</v>
      </c>
      <c r="AA172" s="100">
        <v>0</v>
      </c>
      <c r="AB172" s="101">
        <v>1.9</v>
      </c>
      <c r="AC172" s="101">
        <v>1.6</v>
      </c>
      <c r="AD172" s="101">
        <v>0.8</v>
      </c>
      <c r="AE172" s="101">
        <v>4.8</v>
      </c>
      <c r="AF172" s="101">
        <v>5.5</v>
      </c>
      <c r="AG172" s="101">
        <v>0</v>
      </c>
      <c r="AH172" s="102"/>
      <c r="AI172" s="102"/>
      <c r="AJ172" s="102"/>
      <c r="AK172" s="102"/>
      <c r="AL172" s="102"/>
      <c r="AM172" s="103">
        <v>0</v>
      </c>
      <c r="AN172" s="103">
        <v>2</v>
      </c>
      <c r="AO172" s="103">
        <v>2</v>
      </c>
      <c r="AP172" s="103">
        <v>2</v>
      </c>
      <c r="AQ172" s="103">
        <v>2</v>
      </c>
      <c r="AR172" s="100">
        <v>2</v>
      </c>
      <c r="AS172" s="100">
        <v>4</v>
      </c>
      <c r="AT172" s="100">
        <v>2</v>
      </c>
      <c r="AU172" s="100">
        <v>5</v>
      </c>
      <c r="AV172" s="100">
        <v>5</v>
      </c>
      <c r="AW172" s="100">
        <v>0</v>
      </c>
      <c r="AX172" s="104">
        <v>0</v>
      </c>
      <c r="AY172" s="104" t="s">
        <v>619</v>
      </c>
      <c r="AZ172" s="106" t="s">
        <v>644</v>
      </c>
      <c r="BA172" s="89">
        <f t="shared" si="2"/>
        <v>16</v>
      </c>
      <c r="BB172" s="89"/>
    </row>
    <row r="173" spans="1:54" s="23" customFormat="1" ht="135.75" customHeight="1">
      <c r="A173" s="71" t="s">
        <v>190</v>
      </c>
      <c r="B173" s="71">
        <v>5</v>
      </c>
      <c r="C173" s="72" t="s">
        <v>448</v>
      </c>
      <c r="D173" s="98" t="s">
        <v>301</v>
      </c>
      <c r="E173" s="77" t="s">
        <v>563</v>
      </c>
      <c r="F173" s="77" t="s">
        <v>234</v>
      </c>
      <c r="G173" s="77" t="s">
        <v>302</v>
      </c>
      <c r="H173" s="77" t="s">
        <v>303</v>
      </c>
      <c r="I173" s="93">
        <v>43027</v>
      </c>
      <c r="J173" s="107">
        <v>43101</v>
      </c>
      <c r="K173" s="77" t="s">
        <v>229</v>
      </c>
      <c r="L173" s="91" t="s">
        <v>225</v>
      </c>
      <c r="M173" s="77" t="s">
        <v>509</v>
      </c>
      <c r="N173" s="75" t="s">
        <v>150</v>
      </c>
      <c r="O173" s="91" t="s">
        <v>226</v>
      </c>
      <c r="P173" s="91" t="s">
        <v>227</v>
      </c>
      <c r="Q173" s="77" t="s">
        <v>241</v>
      </c>
      <c r="R173" s="95" t="s">
        <v>530</v>
      </c>
      <c r="S173" s="96" t="s">
        <v>251</v>
      </c>
      <c r="T173" s="84"/>
      <c r="U173" s="98" t="s">
        <v>55</v>
      </c>
      <c r="V173" s="99" t="str">
        <f>IF(ISBLANK(U173),"", IF(ISERROR(VLOOKUP(U173,Справочники!$A$32:$B$87,2,FALSE)),"Группы полномочий",VLOOKUP(U173,Справочники!$A$32:$B$87,2,FALSE)))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73" s="75" t="s">
        <v>194</v>
      </c>
      <c r="X173" s="84"/>
      <c r="Y173" s="100">
        <v>0</v>
      </c>
      <c r="Z173" s="100">
        <v>0</v>
      </c>
      <c r="AA173" s="100">
        <v>0</v>
      </c>
      <c r="AB173" s="101">
        <v>0</v>
      </c>
      <c r="AC173" s="101">
        <v>1.6</v>
      </c>
      <c r="AD173" s="101">
        <v>0.6</v>
      </c>
      <c r="AE173" s="101">
        <v>5</v>
      </c>
      <c r="AF173" s="101">
        <v>3</v>
      </c>
      <c r="AG173" s="101">
        <v>0</v>
      </c>
      <c r="AH173" s="102"/>
      <c r="AI173" s="102"/>
      <c r="AJ173" s="102"/>
      <c r="AK173" s="102"/>
      <c r="AL173" s="102"/>
      <c r="AM173" s="103">
        <v>1</v>
      </c>
      <c r="AN173" s="103">
        <v>3</v>
      </c>
      <c r="AO173" s="103">
        <v>3</v>
      </c>
      <c r="AP173" s="103">
        <v>3</v>
      </c>
      <c r="AQ173" s="103">
        <v>3</v>
      </c>
      <c r="AR173" s="100">
        <v>0</v>
      </c>
      <c r="AS173" s="100">
        <v>6</v>
      </c>
      <c r="AT173" s="100">
        <v>1</v>
      </c>
      <c r="AU173" s="100">
        <v>7</v>
      </c>
      <c r="AV173" s="100">
        <v>7</v>
      </c>
      <c r="AW173" s="100">
        <v>0</v>
      </c>
      <c r="AX173" s="104">
        <v>1</v>
      </c>
      <c r="AY173" s="104" t="s">
        <v>619</v>
      </c>
      <c r="AZ173" s="106" t="s">
        <v>644</v>
      </c>
      <c r="BA173" s="89">
        <f t="shared" si="2"/>
        <v>21</v>
      </c>
      <c r="BB173" s="89"/>
    </row>
    <row r="174" spans="1:54" s="23" customFormat="1" ht="26.25" customHeight="1">
      <c r="A174" s="71" t="s">
        <v>190</v>
      </c>
      <c r="B174" s="71">
        <v>6</v>
      </c>
      <c r="C174" s="72" t="s">
        <v>451</v>
      </c>
      <c r="D174" s="98" t="s">
        <v>301</v>
      </c>
      <c r="E174" s="77" t="s">
        <v>563</v>
      </c>
      <c r="F174" s="77" t="s">
        <v>238</v>
      </c>
      <c r="G174" s="77" t="s">
        <v>239</v>
      </c>
      <c r="H174" s="77" t="s">
        <v>304</v>
      </c>
      <c r="I174" s="93">
        <v>40114</v>
      </c>
      <c r="J174" s="93">
        <v>40179</v>
      </c>
      <c r="K174" s="77" t="s">
        <v>229</v>
      </c>
      <c r="L174" s="91" t="s">
        <v>225</v>
      </c>
      <c r="M174" s="77" t="s">
        <v>510</v>
      </c>
      <c r="N174" s="75" t="s">
        <v>69</v>
      </c>
      <c r="O174" s="77" t="s">
        <v>242</v>
      </c>
      <c r="P174" s="91" t="s">
        <v>227</v>
      </c>
      <c r="Q174" s="77" t="s">
        <v>241</v>
      </c>
      <c r="R174" s="95" t="s">
        <v>530</v>
      </c>
      <c r="S174" s="96" t="s">
        <v>625</v>
      </c>
      <c r="T174" s="84"/>
      <c r="U174" s="98" t="s">
        <v>13</v>
      </c>
      <c r="V174" s="108" t="s">
        <v>103</v>
      </c>
      <c r="W174" s="77" t="s">
        <v>243</v>
      </c>
      <c r="X174" s="84"/>
      <c r="Y174" s="100"/>
      <c r="Z174" s="100"/>
      <c r="AA174" s="100">
        <v>15.727</v>
      </c>
      <c r="AB174" s="101">
        <v>40.003999999999998</v>
      </c>
      <c r="AC174" s="101">
        <v>41.918999999999997</v>
      </c>
      <c r="AD174" s="101">
        <v>93.03</v>
      </c>
      <c r="AE174" s="101">
        <v>93.043000000000006</v>
      </c>
      <c r="AF174" s="101">
        <v>93.043000000000006</v>
      </c>
      <c r="AG174" s="101">
        <v>93.043000000000006</v>
      </c>
      <c r="AH174" s="102"/>
      <c r="AI174" s="102"/>
      <c r="AJ174" s="102"/>
      <c r="AK174" s="102"/>
      <c r="AL174" s="102"/>
      <c r="AM174" s="103">
        <v>0</v>
      </c>
      <c r="AN174" s="103" t="s">
        <v>621</v>
      </c>
      <c r="AO174" s="103" t="s">
        <v>621</v>
      </c>
      <c r="AP174" s="103" t="s">
        <v>621</v>
      </c>
      <c r="AQ174" s="103" t="s">
        <v>621</v>
      </c>
      <c r="AR174" s="100">
        <v>1</v>
      </c>
      <c r="AS174" s="100">
        <v>1</v>
      </c>
      <c r="AT174" s="100">
        <v>1</v>
      </c>
      <c r="AU174" s="100">
        <v>1</v>
      </c>
      <c r="AV174" s="100">
        <v>1</v>
      </c>
      <c r="AW174" s="100">
        <v>1</v>
      </c>
      <c r="AX174" s="104">
        <v>0</v>
      </c>
      <c r="AY174" s="100" t="s">
        <v>619</v>
      </c>
      <c r="AZ174" s="112"/>
      <c r="BA174" s="89">
        <f t="shared" si="2"/>
        <v>5</v>
      </c>
      <c r="BB174" s="89"/>
    </row>
    <row r="175" spans="1:54" s="23" customFormat="1" ht="26.25" customHeight="1">
      <c r="A175" s="173" t="s">
        <v>305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175"/>
      <c r="AZ175" s="176"/>
      <c r="BA175" s="89">
        <f t="shared" si="2"/>
        <v>0</v>
      </c>
      <c r="BB175" s="89"/>
    </row>
    <row r="176" spans="1:54" s="23" customFormat="1" ht="68.25" customHeight="1">
      <c r="A176" s="149" t="s">
        <v>190</v>
      </c>
      <c r="B176" s="149">
        <v>1</v>
      </c>
      <c r="C176" s="150" t="s">
        <v>469</v>
      </c>
      <c r="D176" s="90" t="s">
        <v>305</v>
      </c>
      <c r="E176" s="148" t="s">
        <v>564</v>
      </c>
      <c r="F176" s="148" t="s">
        <v>230</v>
      </c>
      <c r="G176" s="148" t="s">
        <v>217</v>
      </c>
      <c r="H176" s="148" t="s">
        <v>221</v>
      </c>
      <c r="I176" s="94">
        <v>43794</v>
      </c>
      <c r="J176" s="162">
        <v>39083</v>
      </c>
      <c r="K176" s="148" t="s">
        <v>229</v>
      </c>
      <c r="L176" s="151" t="s">
        <v>225</v>
      </c>
      <c r="M176" s="148" t="s">
        <v>506</v>
      </c>
      <c r="N176" s="152" t="s">
        <v>150</v>
      </c>
      <c r="O176" s="151" t="s">
        <v>226</v>
      </c>
      <c r="P176" s="151" t="s">
        <v>574</v>
      </c>
      <c r="Q176" s="148" t="s">
        <v>241</v>
      </c>
      <c r="R176" s="153" t="s">
        <v>530</v>
      </c>
      <c r="S176" s="96" t="s">
        <v>639</v>
      </c>
      <c r="T176" s="154"/>
      <c r="U176" s="155" t="s">
        <v>43</v>
      </c>
      <c r="V176" s="156" t="str">
        <f>IF(ISBLANK(U176),"", IF(ISERROR(VLOOKUP(U176,Справочники!$A$32:$B$87,2,FALSE)),"Группы полномочий",VLOOKUP(U176,Справочники!$A$32:$B$87,2,FALSE)))</f>
        <v>10 - Социальная поддержка населения</v>
      </c>
      <c r="W176" s="152" t="s">
        <v>194</v>
      </c>
      <c r="X176" s="154"/>
      <c r="Y176" s="157">
        <v>0</v>
      </c>
      <c r="Z176" s="157">
        <v>0.6</v>
      </c>
      <c r="AA176" s="157">
        <v>2</v>
      </c>
      <c r="AB176" s="158">
        <v>0.8</v>
      </c>
      <c r="AC176" s="158">
        <v>0.8</v>
      </c>
      <c r="AD176" s="158">
        <v>1.3</v>
      </c>
      <c r="AE176" s="158">
        <v>1.3</v>
      </c>
      <c r="AF176" s="158">
        <v>1.3</v>
      </c>
      <c r="AG176" s="158">
        <v>1.2</v>
      </c>
      <c r="AH176" s="128"/>
      <c r="AI176" s="128"/>
      <c r="AJ176" s="128"/>
      <c r="AK176" s="128"/>
      <c r="AL176" s="128"/>
      <c r="AM176" s="159">
        <v>1</v>
      </c>
      <c r="AN176" s="159">
        <v>1</v>
      </c>
      <c r="AO176" s="159">
        <v>1</v>
      </c>
      <c r="AP176" s="159">
        <v>1</v>
      </c>
      <c r="AQ176" s="159">
        <v>1</v>
      </c>
      <c r="AR176" s="157">
        <v>8</v>
      </c>
      <c r="AS176" s="157">
        <v>11</v>
      </c>
      <c r="AT176" s="157">
        <v>11</v>
      </c>
      <c r="AU176" s="157">
        <v>13</v>
      </c>
      <c r="AV176" s="157">
        <v>16</v>
      </c>
      <c r="AW176" s="157">
        <v>16</v>
      </c>
      <c r="AX176" s="160">
        <v>16</v>
      </c>
      <c r="AY176" s="160" t="s">
        <v>619</v>
      </c>
      <c r="AZ176" s="106" t="s">
        <v>640</v>
      </c>
      <c r="BA176" s="89">
        <f t="shared" si="2"/>
        <v>67</v>
      </c>
      <c r="BB176" s="89"/>
    </row>
    <row r="177" spans="1:54" s="23" customFormat="1" ht="50.25" customHeight="1">
      <c r="A177" s="71" t="s">
        <v>190</v>
      </c>
      <c r="B177" s="71">
        <v>2</v>
      </c>
      <c r="C177" s="72" t="s">
        <v>470</v>
      </c>
      <c r="D177" s="98" t="s">
        <v>305</v>
      </c>
      <c r="E177" s="77" t="s">
        <v>564</v>
      </c>
      <c r="F177" s="77" t="s">
        <v>231</v>
      </c>
      <c r="G177" s="77" t="s">
        <v>218</v>
      </c>
      <c r="H177" s="165" t="s">
        <v>222</v>
      </c>
      <c r="I177" s="93">
        <v>41969</v>
      </c>
      <c r="J177" s="107">
        <v>42005</v>
      </c>
      <c r="K177" s="77" t="s">
        <v>229</v>
      </c>
      <c r="L177" s="91" t="s">
        <v>225</v>
      </c>
      <c r="M177" s="77" t="s">
        <v>507</v>
      </c>
      <c r="N177" s="75" t="s">
        <v>150</v>
      </c>
      <c r="O177" s="91" t="s">
        <v>226</v>
      </c>
      <c r="P177" s="91" t="s">
        <v>574</v>
      </c>
      <c r="Q177" s="77" t="s">
        <v>241</v>
      </c>
      <c r="R177" s="95" t="s">
        <v>530</v>
      </c>
      <c r="S177" s="96" t="s">
        <v>625</v>
      </c>
      <c r="T177" s="84"/>
      <c r="U177" s="98" t="s">
        <v>341</v>
      </c>
      <c r="V177" s="99" t="str">
        <f>IF(ISBLANK(U177),"", IF(ISERROR(VLOOKUP(U177,Справочники!$A$32:$B$87,2,FALSE)),"Группы полномочий",VLOOKUP(U177,Справочники!$A$32:$B$87,2,FALSE)))</f>
        <v>Группы полномочий</v>
      </c>
      <c r="W177" s="75" t="s">
        <v>194</v>
      </c>
      <c r="X177" s="84"/>
      <c r="Y177" s="100">
        <v>0</v>
      </c>
      <c r="Z177" s="100">
        <v>0</v>
      </c>
      <c r="AA177" s="100">
        <v>0</v>
      </c>
      <c r="AB177" s="127">
        <v>0</v>
      </c>
      <c r="AC177" s="127">
        <v>0</v>
      </c>
      <c r="AD177" s="127">
        <v>0</v>
      </c>
      <c r="AE177" s="127">
        <v>0</v>
      </c>
      <c r="AF177" s="127">
        <v>0</v>
      </c>
      <c r="AG177" s="127">
        <v>0</v>
      </c>
      <c r="AH177" s="128"/>
      <c r="AI177" s="128"/>
      <c r="AJ177" s="128"/>
      <c r="AK177" s="128"/>
      <c r="AL177" s="128"/>
      <c r="AM177" s="129">
        <v>0</v>
      </c>
      <c r="AN177" s="129">
        <v>1</v>
      </c>
      <c r="AO177" s="129">
        <v>1</v>
      </c>
      <c r="AP177" s="129">
        <v>1</v>
      </c>
      <c r="AQ177" s="129">
        <v>1</v>
      </c>
      <c r="AR177" s="100">
        <v>0</v>
      </c>
      <c r="AS177" s="100">
        <v>0</v>
      </c>
      <c r="AT177" s="100">
        <v>0</v>
      </c>
      <c r="AU177" s="100">
        <v>0</v>
      </c>
      <c r="AV177" s="100">
        <v>0</v>
      </c>
      <c r="AW177" s="100">
        <v>0</v>
      </c>
      <c r="AX177" s="104">
        <v>0</v>
      </c>
      <c r="AY177" s="104" t="s">
        <v>620</v>
      </c>
      <c r="AZ177" s="170" t="s">
        <v>638</v>
      </c>
      <c r="BA177" s="89">
        <f t="shared" si="2"/>
        <v>0</v>
      </c>
      <c r="BB177" s="89"/>
    </row>
    <row r="178" spans="1:54" s="23" customFormat="1" ht="53.25" customHeight="1">
      <c r="A178" s="71" t="s">
        <v>190</v>
      </c>
      <c r="B178" s="71">
        <v>3</v>
      </c>
      <c r="C178" s="72" t="s">
        <v>471</v>
      </c>
      <c r="D178" s="98" t="s">
        <v>305</v>
      </c>
      <c r="E178" s="77" t="s">
        <v>564</v>
      </c>
      <c r="F178" s="77" t="s">
        <v>232</v>
      </c>
      <c r="G178" s="148" t="s">
        <v>219</v>
      </c>
      <c r="H178" s="148" t="s">
        <v>223</v>
      </c>
      <c r="I178" s="93">
        <v>41969</v>
      </c>
      <c r="J178" s="107">
        <v>42005</v>
      </c>
      <c r="K178" s="77" t="s">
        <v>229</v>
      </c>
      <c r="L178" s="91" t="s">
        <v>225</v>
      </c>
      <c r="M178" s="77" t="s">
        <v>508</v>
      </c>
      <c r="N178" s="75" t="s">
        <v>150</v>
      </c>
      <c r="O178" s="74" t="s">
        <v>630</v>
      </c>
      <c r="P178" s="91" t="s">
        <v>574</v>
      </c>
      <c r="Q178" s="77" t="s">
        <v>241</v>
      </c>
      <c r="R178" s="95" t="s">
        <v>530</v>
      </c>
      <c r="S178" s="96" t="s">
        <v>276</v>
      </c>
      <c r="T178" s="84"/>
      <c r="U178" s="98" t="s">
        <v>47</v>
      </c>
      <c r="V178" s="99" t="str">
        <f>IF(ISBLANK(U178),"", IF(ISERROR(VLOOKUP(U178,Справочники!$A$32:$B$87,2,FALSE)),"Группы полномочий",VLOOKUP(U178,Справочники!$A$32:$B$87,2,FALSE)))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78" s="75" t="s">
        <v>194</v>
      </c>
      <c r="X178" s="84"/>
      <c r="Y178" s="100">
        <v>0</v>
      </c>
      <c r="Z178" s="100">
        <v>0</v>
      </c>
      <c r="AA178" s="100">
        <v>0</v>
      </c>
      <c r="AB178" s="127">
        <v>0.05</v>
      </c>
      <c r="AC178" s="127">
        <v>0.04</v>
      </c>
      <c r="AD178" s="127">
        <v>0.2</v>
      </c>
      <c r="AE178" s="127">
        <v>0.2</v>
      </c>
      <c r="AF178" s="127">
        <v>0.2</v>
      </c>
      <c r="AG178" s="127">
        <v>0.1</v>
      </c>
      <c r="AH178" s="128"/>
      <c r="AI178" s="128"/>
      <c r="AJ178" s="128"/>
      <c r="AK178" s="128"/>
      <c r="AL178" s="128"/>
      <c r="AM178" s="129">
        <v>0</v>
      </c>
      <c r="AN178" s="129">
        <v>0.5</v>
      </c>
      <c r="AO178" s="129">
        <v>0.5</v>
      </c>
      <c r="AP178" s="129">
        <v>0.5</v>
      </c>
      <c r="AQ178" s="129">
        <v>0.5</v>
      </c>
      <c r="AR178" s="100">
        <v>1</v>
      </c>
      <c r="AS178" s="100">
        <v>3</v>
      </c>
      <c r="AT178" s="100">
        <v>3</v>
      </c>
      <c r="AU178" s="100">
        <v>3</v>
      </c>
      <c r="AV178" s="100">
        <v>3</v>
      </c>
      <c r="AW178" s="100">
        <v>3</v>
      </c>
      <c r="AX178" s="104">
        <v>3</v>
      </c>
      <c r="AY178" s="104" t="s">
        <v>619</v>
      </c>
      <c r="AZ178" s="106" t="s">
        <v>631</v>
      </c>
      <c r="BA178" s="89">
        <f t="shared" si="2"/>
        <v>15</v>
      </c>
      <c r="BB178" s="89"/>
    </row>
    <row r="179" spans="1:54" s="23" customFormat="1" ht="52.5" customHeight="1">
      <c r="A179" s="71" t="s">
        <v>190</v>
      </c>
      <c r="B179" s="71">
        <v>4</v>
      </c>
      <c r="C179" s="72" t="s">
        <v>472</v>
      </c>
      <c r="D179" s="98" t="s">
        <v>305</v>
      </c>
      <c r="E179" s="77" t="s">
        <v>564</v>
      </c>
      <c r="F179" s="77" t="s">
        <v>233</v>
      </c>
      <c r="G179" s="77" t="s">
        <v>306</v>
      </c>
      <c r="H179" s="77" t="s">
        <v>224</v>
      </c>
      <c r="I179" s="93">
        <v>43794</v>
      </c>
      <c r="J179" s="107">
        <v>43831</v>
      </c>
      <c r="K179" s="77" t="s">
        <v>229</v>
      </c>
      <c r="L179" s="91" t="s">
        <v>225</v>
      </c>
      <c r="M179" s="77" t="s">
        <v>509</v>
      </c>
      <c r="N179" s="75" t="s">
        <v>150</v>
      </c>
      <c r="O179" s="91" t="s">
        <v>226</v>
      </c>
      <c r="P179" s="91" t="s">
        <v>574</v>
      </c>
      <c r="Q179" s="77" t="s">
        <v>241</v>
      </c>
      <c r="R179" s="95" t="s">
        <v>530</v>
      </c>
      <c r="S179" s="96" t="s">
        <v>251</v>
      </c>
      <c r="T179" s="84"/>
      <c r="U179" s="98" t="s">
        <v>55</v>
      </c>
      <c r="V179" s="99" t="str">
        <f>IF(ISBLANK(U179),"", IF(ISERROR(VLOOKUP(U179,Справочники!$A$32:$B$87,2,FALSE)),"Группы полномочий",VLOOKUP(U179,Справочники!$A$32:$B$87,2,FALSE)))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79" s="75" t="s">
        <v>194</v>
      </c>
      <c r="X179" s="84"/>
      <c r="Y179" s="100">
        <v>0</v>
      </c>
      <c r="Z179" s="100">
        <v>0</v>
      </c>
      <c r="AA179" s="100">
        <v>0</v>
      </c>
      <c r="AB179" s="127">
        <v>0</v>
      </c>
      <c r="AC179" s="127">
        <v>0</v>
      </c>
      <c r="AD179" s="127">
        <v>0</v>
      </c>
      <c r="AE179" s="127">
        <v>0</v>
      </c>
      <c r="AF179" s="127">
        <v>0</v>
      </c>
      <c r="AG179" s="127">
        <v>0</v>
      </c>
      <c r="AH179" s="128"/>
      <c r="AI179" s="128"/>
      <c r="AJ179" s="128"/>
      <c r="AK179" s="128"/>
      <c r="AL179" s="128"/>
      <c r="AM179" s="129">
        <v>0</v>
      </c>
      <c r="AN179" s="129">
        <v>1</v>
      </c>
      <c r="AO179" s="129">
        <v>1</v>
      </c>
      <c r="AP179" s="129">
        <v>1</v>
      </c>
      <c r="AQ179" s="129">
        <v>1</v>
      </c>
      <c r="AR179" s="100">
        <v>0</v>
      </c>
      <c r="AS179" s="100">
        <v>0</v>
      </c>
      <c r="AT179" s="100">
        <v>0</v>
      </c>
      <c r="AU179" s="100">
        <v>0</v>
      </c>
      <c r="AV179" s="100">
        <v>0</v>
      </c>
      <c r="AW179" s="100">
        <v>0</v>
      </c>
      <c r="AX179" s="104">
        <v>0</v>
      </c>
      <c r="AY179" s="104" t="s">
        <v>621</v>
      </c>
      <c r="AZ179" s="106" t="s">
        <v>648</v>
      </c>
      <c r="BA179" s="89">
        <f t="shared" si="2"/>
        <v>0</v>
      </c>
      <c r="BB179" s="89"/>
    </row>
    <row r="180" spans="1:54" s="23" customFormat="1" ht="52.5" customHeight="1">
      <c r="A180" s="71" t="s">
        <v>190</v>
      </c>
      <c r="B180" s="71">
        <v>5</v>
      </c>
      <c r="C180" s="72" t="s">
        <v>473</v>
      </c>
      <c r="D180" s="98" t="s">
        <v>305</v>
      </c>
      <c r="E180" s="77" t="s">
        <v>564</v>
      </c>
      <c r="F180" s="77" t="s">
        <v>246</v>
      </c>
      <c r="G180" s="77" t="s">
        <v>307</v>
      </c>
      <c r="H180" s="77" t="s">
        <v>244</v>
      </c>
      <c r="I180" s="93">
        <v>43794</v>
      </c>
      <c r="J180" s="107">
        <v>43831</v>
      </c>
      <c r="K180" s="77" t="s">
        <v>229</v>
      </c>
      <c r="L180" s="91" t="s">
        <v>225</v>
      </c>
      <c r="M180" s="77" t="s">
        <v>511</v>
      </c>
      <c r="N180" s="75" t="s">
        <v>150</v>
      </c>
      <c r="O180" s="77" t="s">
        <v>248</v>
      </c>
      <c r="P180" s="91" t="s">
        <v>574</v>
      </c>
      <c r="Q180" s="77" t="s">
        <v>241</v>
      </c>
      <c r="R180" s="95" t="s">
        <v>530</v>
      </c>
      <c r="S180" s="117" t="s">
        <v>274</v>
      </c>
      <c r="T180" s="84"/>
      <c r="U180" s="98" t="s">
        <v>57</v>
      </c>
      <c r="V180" s="99" t="str">
        <f>IF(ISBLANK(U180),"", IF(ISERROR(VLOOKUP(U180,Справочники!$A$32:$B$87,2,FALSE)),"Группы полномочий",VLOOKUP(U180,Справочники!$A$32:$B$87,2,FALSE)))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80" s="75" t="s">
        <v>194</v>
      </c>
      <c r="X180" s="84"/>
      <c r="Y180" s="100">
        <v>0</v>
      </c>
      <c r="Z180" s="100">
        <v>0</v>
      </c>
      <c r="AA180" s="100">
        <v>0</v>
      </c>
      <c r="AB180" s="127">
        <v>0</v>
      </c>
      <c r="AC180" s="127">
        <v>0</v>
      </c>
      <c r="AD180" s="127">
        <v>0</v>
      </c>
      <c r="AE180" s="127">
        <v>0</v>
      </c>
      <c r="AF180" s="127">
        <v>0</v>
      </c>
      <c r="AG180" s="127">
        <v>0</v>
      </c>
      <c r="AH180" s="128"/>
      <c r="AI180" s="128"/>
      <c r="AJ180" s="128"/>
      <c r="AK180" s="128"/>
      <c r="AL180" s="128"/>
      <c r="AM180" s="129">
        <v>0</v>
      </c>
      <c r="AN180" s="129">
        <v>1</v>
      </c>
      <c r="AO180" s="129">
        <v>1</v>
      </c>
      <c r="AP180" s="129">
        <v>1</v>
      </c>
      <c r="AQ180" s="129">
        <v>1</v>
      </c>
      <c r="AR180" s="100">
        <v>0</v>
      </c>
      <c r="AS180" s="100">
        <v>0</v>
      </c>
      <c r="AT180" s="100">
        <v>0</v>
      </c>
      <c r="AU180" s="100">
        <v>0</v>
      </c>
      <c r="AV180" s="100">
        <v>0</v>
      </c>
      <c r="AW180" s="100">
        <v>0</v>
      </c>
      <c r="AX180" s="104">
        <v>0</v>
      </c>
      <c r="AY180" s="104" t="s">
        <v>621</v>
      </c>
      <c r="AZ180" s="106" t="s">
        <v>648</v>
      </c>
      <c r="BA180" s="89">
        <f t="shared" si="2"/>
        <v>0</v>
      </c>
      <c r="BB180" s="89"/>
    </row>
    <row r="181" spans="1:54" s="23" customFormat="1" ht="46.5" customHeight="1">
      <c r="A181" s="71" t="s">
        <v>190</v>
      </c>
      <c r="B181" s="71">
        <v>6</v>
      </c>
      <c r="C181" s="72" t="s">
        <v>474</v>
      </c>
      <c r="D181" s="98" t="s">
        <v>305</v>
      </c>
      <c r="E181" s="77" t="s">
        <v>565</v>
      </c>
      <c r="F181" s="77" t="s">
        <v>234</v>
      </c>
      <c r="G181" s="77" t="s">
        <v>217</v>
      </c>
      <c r="H181" s="77" t="s">
        <v>221</v>
      </c>
      <c r="I181" s="93">
        <v>39034</v>
      </c>
      <c r="J181" s="107">
        <v>39083</v>
      </c>
      <c r="K181" s="77" t="s">
        <v>229</v>
      </c>
      <c r="L181" s="91" t="s">
        <v>225</v>
      </c>
      <c r="M181" s="77" t="s">
        <v>506</v>
      </c>
      <c r="N181" s="75" t="s">
        <v>150</v>
      </c>
      <c r="O181" s="91" t="s">
        <v>226</v>
      </c>
      <c r="P181" s="91" t="s">
        <v>227</v>
      </c>
      <c r="Q181" s="77" t="s">
        <v>241</v>
      </c>
      <c r="R181" s="95" t="s">
        <v>530</v>
      </c>
      <c r="S181" s="96" t="s">
        <v>639</v>
      </c>
      <c r="T181" s="84"/>
      <c r="U181" s="98" t="s">
        <v>43</v>
      </c>
      <c r="V181" s="99" t="str">
        <f>IF(ISBLANK(U181),"", IF(ISERROR(VLOOKUP(U181,Справочники!$A$32:$B$87,2,FALSE)),"Группы полномочий",VLOOKUP(U181,Справочники!$A$32:$B$87,2,FALSE)))</f>
        <v>10 - Социальная поддержка населения</v>
      </c>
      <c r="W181" s="75" t="s">
        <v>194</v>
      </c>
      <c r="X181" s="84"/>
      <c r="Y181" s="100">
        <v>0</v>
      </c>
      <c r="Z181" s="100">
        <v>0.5</v>
      </c>
      <c r="AA181" s="100">
        <v>0.6</v>
      </c>
      <c r="AB181" s="127">
        <v>0.8</v>
      </c>
      <c r="AC181" s="127">
        <v>14.6</v>
      </c>
      <c r="AD181" s="127">
        <v>15.6</v>
      </c>
      <c r="AE181" s="127">
        <v>14.8</v>
      </c>
      <c r="AF181" s="127">
        <v>4.8</v>
      </c>
      <c r="AG181" s="127">
        <v>4.3</v>
      </c>
      <c r="AH181" s="128"/>
      <c r="AI181" s="128"/>
      <c r="AJ181" s="128"/>
      <c r="AK181" s="128"/>
      <c r="AL181" s="128"/>
      <c r="AM181" s="129">
        <v>4</v>
      </c>
      <c r="AN181" s="129">
        <v>10</v>
      </c>
      <c r="AO181" s="129">
        <v>10</v>
      </c>
      <c r="AP181" s="129">
        <v>10</v>
      </c>
      <c r="AQ181" s="129">
        <v>10</v>
      </c>
      <c r="AR181" s="100">
        <v>10</v>
      </c>
      <c r="AS181" s="100">
        <v>40</v>
      </c>
      <c r="AT181" s="100">
        <v>32</v>
      </c>
      <c r="AU181" s="100">
        <v>38</v>
      </c>
      <c r="AV181" s="100">
        <v>29</v>
      </c>
      <c r="AW181" s="100">
        <v>25</v>
      </c>
      <c r="AX181" s="104">
        <v>25</v>
      </c>
      <c r="AY181" s="104" t="s">
        <v>619</v>
      </c>
      <c r="AZ181" s="106" t="s">
        <v>640</v>
      </c>
      <c r="BA181" s="89">
        <f t="shared" si="2"/>
        <v>164</v>
      </c>
      <c r="BB181" s="89"/>
    </row>
    <row r="182" spans="1:54" s="23" customFormat="1" ht="26.25" customHeight="1">
      <c r="A182" s="71" t="s">
        <v>190</v>
      </c>
      <c r="B182" s="71">
        <v>7</v>
      </c>
      <c r="C182" s="72" t="s">
        <v>475</v>
      </c>
      <c r="D182" s="98" t="s">
        <v>305</v>
      </c>
      <c r="E182" s="77" t="s">
        <v>565</v>
      </c>
      <c r="F182" s="77" t="s">
        <v>235</v>
      </c>
      <c r="G182" s="148" t="s">
        <v>219</v>
      </c>
      <c r="H182" s="148" t="s">
        <v>223</v>
      </c>
      <c r="I182" s="93">
        <v>39618</v>
      </c>
      <c r="J182" s="107">
        <v>39814</v>
      </c>
      <c r="K182" s="77" t="s">
        <v>229</v>
      </c>
      <c r="L182" s="91" t="s">
        <v>225</v>
      </c>
      <c r="M182" s="77" t="s">
        <v>508</v>
      </c>
      <c r="N182" s="75" t="s">
        <v>150</v>
      </c>
      <c r="O182" s="74" t="s">
        <v>630</v>
      </c>
      <c r="P182" s="91" t="s">
        <v>227</v>
      </c>
      <c r="Q182" s="77" t="s">
        <v>241</v>
      </c>
      <c r="R182" s="95" t="s">
        <v>530</v>
      </c>
      <c r="S182" s="96" t="s">
        <v>276</v>
      </c>
      <c r="T182" s="84"/>
      <c r="U182" s="98" t="s">
        <v>47</v>
      </c>
      <c r="V182" s="99" t="str">
        <f>IF(ISBLANK(U182),"", IF(ISERROR(VLOOKUP(U182,Справочники!$A$32:$B$87,2,FALSE)),"Группы полномочий",VLOOKUP(U182,Справочники!$A$32:$B$87,2,FALSE)))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82" s="75" t="s">
        <v>194</v>
      </c>
      <c r="X182" s="84"/>
      <c r="Y182" s="100">
        <v>0</v>
      </c>
      <c r="Z182" s="100">
        <v>0</v>
      </c>
      <c r="AA182" s="100">
        <v>0</v>
      </c>
      <c r="AB182" s="127">
        <v>0</v>
      </c>
      <c r="AC182" s="127">
        <v>0</v>
      </c>
      <c r="AD182" s="127">
        <v>0</v>
      </c>
      <c r="AE182" s="127">
        <v>0</v>
      </c>
      <c r="AF182" s="127">
        <v>0</v>
      </c>
      <c r="AG182" s="127">
        <v>0</v>
      </c>
      <c r="AH182" s="128"/>
      <c r="AI182" s="128"/>
      <c r="AJ182" s="128"/>
      <c r="AK182" s="128"/>
      <c r="AL182" s="128"/>
      <c r="AM182" s="129">
        <v>0</v>
      </c>
      <c r="AN182" s="129">
        <v>1</v>
      </c>
      <c r="AO182" s="129">
        <v>1</v>
      </c>
      <c r="AP182" s="129">
        <v>1</v>
      </c>
      <c r="AQ182" s="129">
        <v>1</v>
      </c>
      <c r="AR182" s="100">
        <v>0</v>
      </c>
      <c r="AS182" s="100">
        <v>0</v>
      </c>
      <c r="AT182" s="100">
        <v>0</v>
      </c>
      <c r="AU182" s="100">
        <v>0</v>
      </c>
      <c r="AV182" s="100">
        <v>0</v>
      </c>
      <c r="AW182" s="100">
        <v>0</v>
      </c>
      <c r="AX182" s="104">
        <v>0</v>
      </c>
      <c r="AY182" s="104" t="s">
        <v>620</v>
      </c>
      <c r="AZ182" s="106" t="s">
        <v>645</v>
      </c>
      <c r="BA182" s="89">
        <f t="shared" si="2"/>
        <v>0</v>
      </c>
      <c r="BB182" s="89"/>
    </row>
    <row r="183" spans="1:54" s="23" customFormat="1" ht="108" customHeight="1">
      <c r="A183" s="71" t="s">
        <v>190</v>
      </c>
      <c r="B183" s="71">
        <v>8</v>
      </c>
      <c r="C183" s="72" t="s">
        <v>476</v>
      </c>
      <c r="D183" s="98" t="s">
        <v>305</v>
      </c>
      <c r="E183" s="77" t="s">
        <v>565</v>
      </c>
      <c r="F183" s="77" t="s">
        <v>236</v>
      </c>
      <c r="G183" s="77" t="s">
        <v>306</v>
      </c>
      <c r="H183" s="77" t="s">
        <v>266</v>
      </c>
      <c r="I183" s="93">
        <v>41969</v>
      </c>
      <c r="J183" s="107">
        <v>42005</v>
      </c>
      <c r="K183" s="77" t="s">
        <v>229</v>
      </c>
      <c r="L183" s="91" t="s">
        <v>225</v>
      </c>
      <c r="M183" s="77" t="s">
        <v>509</v>
      </c>
      <c r="N183" s="75" t="s">
        <v>150</v>
      </c>
      <c r="O183" s="91" t="s">
        <v>226</v>
      </c>
      <c r="P183" s="91" t="s">
        <v>227</v>
      </c>
      <c r="Q183" s="77" t="s">
        <v>241</v>
      </c>
      <c r="R183" s="95" t="s">
        <v>530</v>
      </c>
      <c r="S183" s="96" t="s">
        <v>251</v>
      </c>
      <c r="T183" s="84"/>
      <c r="U183" s="98" t="s">
        <v>55</v>
      </c>
      <c r="V183" s="99" t="str">
        <f>IF(ISBLANK(U183),"", IF(ISERROR(VLOOKUP(U183,Справочники!$A$32:$B$87,2,FALSE)),"Группы полномочий",VLOOKUP(U183,Справочники!$A$32:$B$87,2,FALSE)))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83" s="75" t="s">
        <v>194</v>
      </c>
      <c r="X183" s="84"/>
      <c r="Y183" s="100">
        <v>0</v>
      </c>
      <c r="Z183" s="100">
        <v>0</v>
      </c>
      <c r="AA183" s="100">
        <v>0</v>
      </c>
      <c r="AB183" s="127">
        <v>0</v>
      </c>
      <c r="AC183" s="127">
        <v>1.2</v>
      </c>
      <c r="AD183" s="127">
        <v>2</v>
      </c>
      <c r="AE183" s="127">
        <v>1.4</v>
      </c>
      <c r="AF183" s="127">
        <v>1.7</v>
      </c>
      <c r="AG183" s="127">
        <v>1.5</v>
      </c>
      <c r="AH183" s="128"/>
      <c r="AI183" s="128"/>
      <c r="AJ183" s="128"/>
      <c r="AK183" s="128"/>
      <c r="AL183" s="128"/>
      <c r="AM183" s="129">
        <v>2</v>
      </c>
      <c r="AN183" s="129">
        <v>2</v>
      </c>
      <c r="AO183" s="129">
        <v>2</v>
      </c>
      <c r="AP183" s="129">
        <v>2</v>
      </c>
      <c r="AQ183" s="129">
        <v>2</v>
      </c>
      <c r="AR183" s="100">
        <v>0</v>
      </c>
      <c r="AS183" s="100">
        <v>4</v>
      </c>
      <c r="AT183" s="100">
        <v>6</v>
      </c>
      <c r="AU183" s="100">
        <v>3</v>
      </c>
      <c r="AV183" s="100">
        <v>5</v>
      </c>
      <c r="AW183" s="100">
        <v>3</v>
      </c>
      <c r="AX183" s="104">
        <v>3</v>
      </c>
      <c r="AY183" s="104" t="s">
        <v>619</v>
      </c>
      <c r="AZ183" s="106" t="s">
        <v>644</v>
      </c>
      <c r="BA183" s="89">
        <f t="shared" si="2"/>
        <v>21</v>
      </c>
      <c r="BB183" s="89"/>
    </row>
    <row r="184" spans="1:54" s="23" customFormat="1" ht="26.25" customHeight="1">
      <c r="A184" s="71" t="s">
        <v>190</v>
      </c>
      <c r="B184" s="71">
        <v>9</v>
      </c>
      <c r="C184" s="72" t="s">
        <v>477</v>
      </c>
      <c r="D184" s="98" t="s">
        <v>305</v>
      </c>
      <c r="E184" s="77" t="s">
        <v>565</v>
      </c>
      <c r="F184" s="77" t="s">
        <v>237</v>
      </c>
      <c r="G184" s="114" t="s">
        <v>307</v>
      </c>
      <c r="H184" s="77" t="s">
        <v>244</v>
      </c>
      <c r="I184" s="93">
        <v>43794</v>
      </c>
      <c r="J184" s="107">
        <v>43831</v>
      </c>
      <c r="K184" s="77" t="s">
        <v>229</v>
      </c>
      <c r="L184" s="91" t="s">
        <v>225</v>
      </c>
      <c r="M184" s="77" t="s">
        <v>511</v>
      </c>
      <c r="N184" s="75" t="s">
        <v>150</v>
      </c>
      <c r="O184" s="91" t="s">
        <v>226</v>
      </c>
      <c r="P184" s="91" t="s">
        <v>227</v>
      </c>
      <c r="Q184" s="77" t="s">
        <v>241</v>
      </c>
      <c r="R184" s="95" t="s">
        <v>530</v>
      </c>
      <c r="S184" s="117" t="s">
        <v>274</v>
      </c>
      <c r="T184" s="84"/>
      <c r="U184" s="98" t="s">
        <v>57</v>
      </c>
      <c r="V184" s="99" t="str">
        <f>IF(ISBLANK(U184),"", IF(ISERROR(VLOOKUP(U184,Справочники!$A$32:$B$87,2,FALSE)),"Группы полномочий",VLOOKUP(U184,Справочники!$A$32:$B$87,2,FALSE)))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84" s="75" t="s">
        <v>194</v>
      </c>
      <c r="X184" s="84"/>
      <c r="Y184" s="100">
        <v>0</v>
      </c>
      <c r="Z184" s="100">
        <v>0</v>
      </c>
      <c r="AA184" s="100">
        <v>0</v>
      </c>
      <c r="AB184" s="127">
        <v>0</v>
      </c>
      <c r="AC184" s="127">
        <v>0</v>
      </c>
      <c r="AD184" s="127">
        <v>0</v>
      </c>
      <c r="AE184" s="127">
        <v>0</v>
      </c>
      <c r="AF184" s="127">
        <v>0</v>
      </c>
      <c r="AG184" s="127">
        <v>0</v>
      </c>
      <c r="AH184" s="128"/>
      <c r="AI184" s="128"/>
      <c r="AJ184" s="128"/>
      <c r="AK184" s="128"/>
      <c r="AL184" s="128"/>
      <c r="AM184" s="129">
        <v>0</v>
      </c>
      <c r="AN184" s="129">
        <v>1</v>
      </c>
      <c r="AO184" s="129">
        <v>1</v>
      </c>
      <c r="AP184" s="129">
        <v>1</v>
      </c>
      <c r="AQ184" s="129">
        <v>1</v>
      </c>
      <c r="AR184" s="100">
        <v>0</v>
      </c>
      <c r="AS184" s="100">
        <v>0</v>
      </c>
      <c r="AT184" s="100">
        <v>0</v>
      </c>
      <c r="AU184" s="100">
        <v>0</v>
      </c>
      <c r="AV184" s="100">
        <v>0</v>
      </c>
      <c r="AW184" s="100">
        <v>0</v>
      </c>
      <c r="AX184" s="104">
        <v>0</v>
      </c>
      <c r="AY184" s="104" t="s">
        <v>621</v>
      </c>
      <c r="AZ184" s="106" t="s">
        <v>648</v>
      </c>
      <c r="BA184" s="89">
        <f t="shared" si="2"/>
        <v>0</v>
      </c>
      <c r="BB184" s="89"/>
    </row>
    <row r="185" spans="1:54" s="23" customFormat="1" ht="26.25" customHeight="1">
      <c r="A185" s="71" t="s">
        <v>190</v>
      </c>
      <c r="B185" s="71">
        <v>10</v>
      </c>
      <c r="C185" s="72" t="s">
        <v>478</v>
      </c>
      <c r="D185" s="98" t="s">
        <v>305</v>
      </c>
      <c r="E185" s="77" t="s">
        <v>565</v>
      </c>
      <c r="F185" s="77" t="s">
        <v>263</v>
      </c>
      <c r="G185" s="114" t="s">
        <v>308</v>
      </c>
      <c r="H185" s="77" t="s">
        <v>267</v>
      </c>
      <c r="I185" s="93">
        <v>43794</v>
      </c>
      <c r="J185" s="107">
        <v>43831</v>
      </c>
      <c r="K185" s="77" t="s">
        <v>229</v>
      </c>
      <c r="L185" s="91" t="s">
        <v>225</v>
      </c>
      <c r="M185" s="77" t="s">
        <v>512</v>
      </c>
      <c r="N185" s="75" t="s">
        <v>150</v>
      </c>
      <c r="O185" s="91" t="s">
        <v>226</v>
      </c>
      <c r="P185" s="91" t="s">
        <v>227</v>
      </c>
      <c r="Q185" s="77" t="s">
        <v>241</v>
      </c>
      <c r="R185" s="95" t="s">
        <v>530</v>
      </c>
      <c r="S185" s="96" t="s">
        <v>275</v>
      </c>
      <c r="T185" s="84"/>
      <c r="U185" s="98" t="s">
        <v>16</v>
      </c>
      <c r="V185" s="108" t="s">
        <v>106</v>
      </c>
      <c r="W185" s="75" t="s">
        <v>194</v>
      </c>
      <c r="X185" s="84"/>
      <c r="Y185" s="100">
        <v>0</v>
      </c>
      <c r="Z185" s="100">
        <v>0</v>
      </c>
      <c r="AA185" s="100">
        <v>0</v>
      </c>
      <c r="AB185" s="127">
        <v>0</v>
      </c>
      <c r="AC185" s="127">
        <v>0</v>
      </c>
      <c r="AD185" s="127">
        <v>0</v>
      </c>
      <c r="AE185" s="127">
        <v>0</v>
      </c>
      <c r="AF185" s="127">
        <v>0</v>
      </c>
      <c r="AG185" s="127">
        <v>0</v>
      </c>
      <c r="AH185" s="128"/>
      <c r="AI185" s="128"/>
      <c r="AJ185" s="128"/>
      <c r="AK185" s="128"/>
      <c r="AL185" s="128"/>
      <c r="AM185" s="129">
        <v>0</v>
      </c>
      <c r="AN185" s="129">
        <v>1</v>
      </c>
      <c r="AO185" s="129">
        <v>1</v>
      </c>
      <c r="AP185" s="129">
        <v>1</v>
      </c>
      <c r="AQ185" s="129">
        <v>1</v>
      </c>
      <c r="AR185" s="100">
        <v>0</v>
      </c>
      <c r="AS185" s="100">
        <v>0</v>
      </c>
      <c r="AT185" s="100">
        <v>0</v>
      </c>
      <c r="AU185" s="100">
        <v>0</v>
      </c>
      <c r="AV185" s="100">
        <v>0</v>
      </c>
      <c r="AW185" s="100">
        <v>0</v>
      </c>
      <c r="AX185" s="104">
        <v>0</v>
      </c>
      <c r="AY185" s="104" t="s">
        <v>621</v>
      </c>
      <c r="AZ185" s="106" t="s">
        <v>648</v>
      </c>
      <c r="BA185" s="89">
        <f t="shared" si="2"/>
        <v>0</v>
      </c>
      <c r="BB185" s="89"/>
    </row>
    <row r="186" spans="1:54" s="23" customFormat="1" ht="26.25" customHeight="1">
      <c r="A186" s="71" t="s">
        <v>190</v>
      </c>
      <c r="B186" s="71">
        <v>11</v>
      </c>
      <c r="C186" s="72" t="s">
        <v>479</v>
      </c>
      <c r="D186" s="98" t="s">
        <v>305</v>
      </c>
      <c r="E186" s="77" t="s">
        <v>565</v>
      </c>
      <c r="F186" s="77" t="s">
        <v>238</v>
      </c>
      <c r="G186" s="77" t="s">
        <v>239</v>
      </c>
      <c r="H186" s="77" t="s">
        <v>309</v>
      </c>
      <c r="I186" s="93">
        <v>39034</v>
      </c>
      <c r="J186" s="107">
        <v>39083</v>
      </c>
      <c r="K186" s="77" t="s">
        <v>229</v>
      </c>
      <c r="L186" s="91" t="s">
        <v>225</v>
      </c>
      <c r="M186" s="77" t="s">
        <v>510</v>
      </c>
      <c r="N186" s="75" t="s">
        <v>69</v>
      </c>
      <c r="O186" s="77" t="s">
        <v>242</v>
      </c>
      <c r="P186" s="91" t="s">
        <v>227</v>
      </c>
      <c r="Q186" s="77" t="s">
        <v>241</v>
      </c>
      <c r="R186" s="95" t="s">
        <v>530</v>
      </c>
      <c r="S186" s="96" t="s">
        <v>625</v>
      </c>
      <c r="T186" s="84"/>
      <c r="U186" s="98" t="s">
        <v>13</v>
      </c>
      <c r="V186" s="108" t="s">
        <v>103</v>
      </c>
      <c r="W186" s="77" t="s">
        <v>243</v>
      </c>
      <c r="X186" s="84"/>
      <c r="Y186" s="100"/>
      <c r="Z186" s="100"/>
      <c r="AA186" s="100"/>
      <c r="AB186" s="127"/>
      <c r="AC186" s="127"/>
      <c r="AD186" s="167">
        <v>11.894</v>
      </c>
      <c r="AE186" s="167">
        <v>554.24800000000005</v>
      </c>
      <c r="AF186" s="168">
        <v>0</v>
      </c>
      <c r="AG186" s="168">
        <v>0</v>
      </c>
      <c r="AH186" s="128"/>
      <c r="AI186" s="128"/>
      <c r="AJ186" s="128"/>
      <c r="AK186" s="128"/>
      <c r="AL186" s="128"/>
      <c r="AM186" s="167">
        <v>0</v>
      </c>
      <c r="AN186" s="167" t="s">
        <v>621</v>
      </c>
      <c r="AO186" s="167" t="s">
        <v>621</v>
      </c>
      <c r="AP186" s="167" t="s">
        <v>621</v>
      </c>
      <c r="AQ186" s="129" t="s">
        <v>621</v>
      </c>
      <c r="AR186" s="100">
        <v>0</v>
      </c>
      <c r="AS186" s="100">
        <v>0</v>
      </c>
      <c r="AT186" s="100">
        <v>2</v>
      </c>
      <c r="AU186" s="100">
        <v>2</v>
      </c>
      <c r="AV186" s="100">
        <v>0</v>
      </c>
      <c r="AW186" s="100">
        <v>0</v>
      </c>
      <c r="AX186" s="104">
        <v>0</v>
      </c>
      <c r="AY186" s="100" t="s">
        <v>619</v>
      </c>
      <c r="AZ186" s="112"/>
      <c r="BA186" s="89">
        <f>AT186+AU186</f>
        <v>4</v>
      </c>
      <c r="BB186" s="89"/>
    </row>
    <row r="187" spans="1:54" s="23" customFormat="1" ht="26.25" customHeight="1">
      <c r="A187" s="177" t="s">
        <v>310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  <c r="AP187" s="179"/>
      <c r="AQ187" s="179"/>
      <c r="AR187" s="179"/>
      <c r="AS187" s="179"/>
      <c r="AT187" s="179"/>
      <c r="AU187" s="179"/>
      <c r="AV187" s="179"/>
      <c r="AW187" s="179"/>
      <c r="AX187" s="179"/>
      <c r="AY187" s="179"/>
      <c r="AZ187" s="180"/>
      <c r="BA187" s="89">
        <f t="shared" si="2"/>
        <v>0</v>
      </c>
      <c r="BB187" s="89"/>
    </row>
    <row r="188" spans="1:54" s="23" customFormat="1" ht="68.25" customHeight="1">
      <c r="A188" s="71" t="s">
        <v>190</v>
      </c>
      <c r="B188" s="71">
        <v>1</v>
      </c>
      <c r="C188" s="72" t="s">
        <v>396</v>
      </c>
      <c r="D188" s="98" t="s">
        <v>310</v>
      </c>
      <c r="E188" s="77" t="s">
        <v>566</v>
      </c>
      <c r="F188" s="77" t="s">
        <v>230</v>
      </c>
      <c r="G188" s="77" t="s">
        <v>217</v>
      </c>
      <c r="H188" s="77" t="s">
        <v>221</v>
      </c>
      <c r="I188" s="93">
        <v>39030</v>
      </c>
      <c r="J188" s="107">
        <v>39083</v>
      </c>
      <c r="K188" s="77" t="s">
        <v>229</v>
      </c>
      <c r="L188" s="91" t="s">
        <v>225</v>
      </c>
      <c r="M188" s="77" t="s">
        <v>506</v>
      </c>
      <c r="N188" s="75" t="s">
        <v>150</v>
      </c>
      <c r="O188" s="91" t="s">
        <v>226</v>
      </c>
      <c r="P188" s="91" t="s">
        <v>574</v>
      </c>
      <c r="Q188" s="77" t="s">
        <v>241</v>
      </c>
      <c r="R188" s="95" t="s">
        <v>530</v>
      </c>
      <c r="S188" s="96" t="s">
        <v>639</v>
      </c>
      <c r="T188" s="84"/>
      <c r="U188" s="98" t="s">
        <v>43</v>
      </c>
      <c r="V188" s="99" t="str">
        <f>IF(ISBLANK(U188),"", IF(ISERROR(VLOOKUP(U188,Справочники!$A$32:$B$87,2,FALSE)),"Группы полномочий",VLOOKUP(U188,Справочники!$A$32:$B$87,2,FALSE)))</f>
        <v>10 - Социальная поддержка населения</v>
      </c>
      <c r="W188" s="75" t="s">
        <v>194</v>
      </c>
      <c r="X188" s="84"/>
      <c r="Y188" s="100">
        <v>0</v>
      </c>
      <c r="Z188" s="100">
        <v>0</v>
      </c>
      <c r="AA188" s="100">
        <v>0.4</v>
      </c>
      <c r="AB188" s="101">
        <v>9.5</v>
      </c>
      <c r="AC188" s="101">
        <v>4.7</v>
      </c>
      <c r="AD188" s="101">
        <v>8.4</v>
      </c>
      <c r="AE188" s="101">
        <v>13.8</v>
      </c>
      <c r="AF188" s="101">
        <v>26</v>
      </c>
      <c r="AG188" s="101">
        <v>38</v>
      </c>
      <c r="AH188" s="102"/>
      <c r="AI188" s="102"/>
      <c r="AJ188" s="102"/>
      <c r="AK188" s="102"/>
      <c r="AL188" s="102"/>
      <c r="AM188" s="103">
        <v>38</v>
      </c>
      <c r="AN188" s="103">
        <v>38</v>
      </c>
      <c r="AO188" s="103">
        <v>38</v>
      </c>
      <c r="AP188" s="103">
        <v>38</v>
      </c>
      <c r="AQ188" s="103">
        <v>38</v>
      </c>
      <c r="AR188" s="100">
        <v>21</v>
      </c>
      <c r="AS188" s="100">
        <v>41</v>
      </c>
      <c r="AT188" s="100">
        <v>48</v>
      </c>
      <c r="AU188" s="100">
        <v>62</v>
      </c>
      <c r="AV188" s="100">
        <v>83</v>
      </c>
      <c r="AW188" s="100">
        <v>86</v>
      </c>
      <c r="AX188" s="104">
        <v>86</v>
      </c>
      <c r="AY188" s="104" t="s">
        <v>619</v>
      </c>
      <c r="AZ188" s="106" t="s">
        <v>640</v>
      </c>
      <c r="BA188" s="89">
        <f t="shared" si="2"/>
        <v>320</v>
      </c>
      <c r="BB188" s="89"/>
    </row>
    <row r="189" spans="1:54" s="23" customFormat="1" ht="50.25" customHeight="1">
      <c r="A189" s="71" t="s">
        <v>190</v>
      </c>
      <c r="B189" s="71">
        <v>2</v>
      </c>
      <c r="C189" s="72" t="s">
        <v>397</v>
      </c>
      <c r="D189" s="98" t="s">
        <v>310</v>
      </c>
      <c r="E189" s="77" t="s">
        <v>566</v>
      </c>
      <c r="F189" s="77" t="s">
        <v>231</v>
      </c>
      <c r="G189" s="77" t="s">
        <v>218</v>
      </c>
      <c r="H189" s="165" t="s">
        <v>222</v>
      </c>
      <c r="I189" s="93">
        <v>41968</v>
      </c>
      <c r="J189" s="107">
        <v>42005</v>
      </c>
      <c r="K189" s="77" t="s">
        <v>229</v>
      </c>
      <c r="L189" s="91" t="s">
        <v>225</v>
      </c>
      <c r="M189" s="77" t="s">
        <v>507</v>
      </c>
      <c r="N189" s="75" t="s">
        <v>150</v>
      </c>
      <c r="O189" s="91" t="s">
        <v>226</v>
      </c>
      <c r="P189" s="91" t="s">
        <v>574</v>
      </c>
      <c r="Q189" s="77" t="s">
        <v>241</v>
      </c>
      <c r="R189" s="95" t="s">
        <v>530</v>
      </c>
      <c r="S189" s="96" t="s">
        <v>625</v>
      </c>
      <c r="T189" s="84"/>
      <c r="U189" s="98" t="s">
        <v>341</v>
      </c>
      <c r="V189" s="99" t="str">
        <f>IF(ISBLANK(U189),"", IF(ISERROR(VLOOKUP(U189,Справочники!$A$32:$B$87,2,FALSE)),"Группы полномочий",VLOOKUP(U189,Справочники!$A$32:$B$87,2,FALSE)))</f>
        <v>Группы полномочий</v>
      </c>
      <c r="W189" s="75" t="s">
        <v>194</v>
      </c>
      <c r="X189" s="84"/>
      <c r="Y189" s="100">
        <v>0</v>
      </c>
      <c r="Z189" s="100">
        <v>0</v>
      </c>
      <c r="AA189" s="100">
        <v>0</v>
      </c>
      <c r="AB189" s="101">
        <v>0</v>
      </c>
      <c r="AC189" s="101">
        <v>0</v>
      </c>
      <c r="AD189" s="101">
        <v>0</v>
      </c>
      <c r="AE189" s="101">
        <v>0</v>
      </c>
      <c r="AF189" s="101">
        <v>0</v>
      </c>
      <c r="AG189" s="101">
        <v>0</v>
      </c>
      <c r="AH189" s="102"/>
      <c r="AI189" s="102"/>
      <c r="AJ189" s="102"/>
      <c r="AK189" s="102"/>
      <c r="AL189" s="102"/>
      <c r="AM189" s="103">
        <v>0</v>
      </c>
      <c r="AN189" s="103">
        <v>1</v>
      </c>
      <c r="AO189" s="103">
        <v>1</v>
      </c>
      <c r="AP189" s="103">
        <v>1</v>
      </c>
      <c r="AQ189" s="103">
        <v>1</v>
      </c>
      <c r="AR189" s="100">
        <v>0</v>
      </c>
      <c r="AS189" s="100">
        <v>0</v>
      </c>
      <c r="AT189" s="100">
        <v>0</v>
      </c>
      <c r="AU189" s="100">
        <v>0</v>
      </c>
      <c r="AV189" s="100">
        <v>0</v>
      </c>
      <c r="AW189" s="100">
        <v>0</v>
      </c>
      <c r="AX189" s="104">
        <v>0</v>
      </c>
      <c r="AY189" s="104" t="s">
        <v>620</v>
      </c>
      <c r="AZ189" s="170" t="s">
        <v>638</v>
      </c>
      <c r="BA189" s="89">
        <f t="shared" si="2"/>
        <v>0</v>
      </c>
      <c r="BB189" s="89"/>
    </row>
    <row r="190" spans="1:54" s="23" customFormat="1" ht="53.25" customHeight="1">
      <c r="A190" s="71" t="s">
        <v>190</v>
      </c>
      <c r="B190" s="71">
        <v>3</v>
      </c>
      <c r="C190" s="72" t="s">
        <v>398</v>
      </c>
      <c r="D190" s="98" t="s">
        <v>310</v>
      </c>
      <c r="E190" s="77" t="s">
        <v>566</v>
      </c>
      <c r="F190" s="77" t="s">
        <v>232</v>
      </c>
      <c r="G190" s="148" t="s">
        <v>219</v>
      </c>
      <c r="H190" s="148" t="s">
        <v>223</v>
      </c>
      <c r="I190" s="93">
        <v>39030</v>
      </c>
      <c r="J190" s="107">
        <v>39083</v>
      </c>
      <c r="K190" s="77" t="s">
        <v>229</v>
      </c>
      <c r="L190" s="91" t="s">
        <v>225</v>
      </c>
      <c r="M190" s="77" t="s">
        <v>508</v>
      </c>
      <c r="N190" s="75" t="s">
        <v>150</v>
      </c>
      <c r="O190" s="74" t="s">
        <v>630</v>
      </c>
      <c r="P190" s="91" t="s">
        <v>574</v>
      </c>
      <c r="Q190" s="77" t="s">
        <v>241</v>
      </c>
      <c r="R190" s="95" t="s">
        <v>530</v>
      </c>
      <c r="S190" s="96" t="s">
        <v>276</v>
      </c>
      <c r="T190" s="84"/>
      <c r="U190" s="98" t="s">
        <v>47</v>
      </c>
      <c r="V190" s="99" t="str">
        <f>IF(ISBLANK(U190),"", IF(ISERROR(VLOOKUP(U190,Справочники!$A$32:$B$87,2,FALSE)),"Группы полномочий",VLOOKUP(U190,Справочники!$A$32:$B$87,2,FALSE)))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190" s="75" t="s">
        <v>194</v>
      </c>
      <c r="X190" s="84"/>
      <c r="Y190" s="100">
        <v>0</v>
      </c>
      <c r="Z190" s="100">
        <v>0</v>
      </c>
      <c r="AA190" s="100">
        <v>0</v>
      </c>
      <c r="AB190" s="101">
        <v>0</v>
      </c>
      <c r="AC190" s="101">
        <v>0</v>
      </c>
      <c r="AD190" s="101">
        <v>0</v>
      </c>
      <c r="AE190" s="101">
        <v>0</v>
      </c>
      <c r="AF190" s="101">
        <v>0</v>
      </c>
      <c r="AG190" s="101">
        <v>0</v>
      </c>
      <c r="AH190" s="102"/>
      <c r="AI190" s="102"/>
      <c r="AJ190" s="102"/>
      <c r="AK190" s="102"/>
      <c r="AL190" s="102"/>
      <c r="AM190" s="103">
        <v>0</v>
      </c>
      <c r="AN190" s="103">
        <v>1</v>
      </c>
      <c r="AO190" s="103">
        <v>1</v>
      </c>
      <c r="AP190" s="103">
        <v>1</v>
      </c>
      <c r="AQ190" s="103">
        <v>1</v>
      </c>
      <c r="AR190" s="100">
        <v>0</v>
      </c>
      <c r="AS190" s="100">
        <v>0</v>
      </c>
      <c r="AT190" s="100">
        <v>0</v>
      </c>
      <c r="AU190" s="100">
        <v>0</v>
      </c>
      <c r="AV190" s="100">
        <v>0</v>
      </c>
      <c r="AW190" s="100">
        <v>0</v>
      </c>
      <c r="AX190" s="104">
        <v>0</v>
      </c>
      <c r="AY190" s="104" t="s">
        <v>620</v>
      </c>
      <c r="AZ190" s="106" t="s">
        <v>631</v>
      </c>
      <c r="BA190" s="89">
        <f t="shared" si="2"/>
        <v>0</v>
      </c>
      <c r="BB190" s="89"/>
    </row>
    <row r="191" spans="1:54" s="23" customFormat="1" ht="52.5" customHeight="1">
      <c r="A191" s="71" t="s">
        <v>190</v>
      </c>
      <c r="B191" s="71">
        <v>4</v>
      </c>
      <c r="C191" s="72" t="s">
        <v>399</v>
      </c>
      <c r="D191" s="98" t="s">
        <v>310</v>
      </c>
      <c r="E191" s="77" t="s">
        <v>566</v>
      </c>
      <c r="F191" s="77" t="s">
        <v>233</v>
      </c>
      <c r="G191" s="77" t="s">
        <v>311</v>
      </c>
      <c r="H191" s="77" t="s">
        <v>224</v>
      </c>
      <c r="I191" s="93">
        <v>43795</v>
      </c>
      <c r="J191" s="107">
        <v>43831</v>
      </c>
      <c r="K191" s="77" t="s">
        <v>229</v>
      </c>
      <c r="L191" s="91" t="s">
        <v>225</v>
      </c>
      <c r="M191" s="77" t="s">
        <v>509</v>
      </c>
      <c r="N191" s="75" t="s">
        <v>150</v>
      </c>
      <c r="O191" s="91" t="s">
        <v>226</v>
      </c>
      <c r="P191" s="91" t="s">
        <v>574</v>
      </c>
      <c r="Q191" s="77" t="s">
        <v>241</v>
      </c>
      <c r="R191" s="95" t="s">
        <v>530</v>
      </c>
      <c r="S191" s="96" t="s">
        <v>251</v>
      </c>
      <c r="T191" s="84"/>
      <c r="U191" s="98" t="s">
        <v>55</v>
      </c>
      <c r="V191" s="99" t="str">
        <f>IF(ISBLANK(U191),"", IF(ISERROR(VLOOKUP(U191,Справочники!$A$32:$B$87,2,FALSE)),"Группы полномочий",VLOOKUP(U191,Справочники!$A$32:$B$87,2,FALSE)))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91" s="75" t="s">
        <v>194</v>
      </c>
      <c r="X191" s="84"/>
      <c r="Y191" s="100">
        <v>0</v>
      </c>
      <c r="Z191" s="100">
        <v>0</v>
      </c>
      <c r="AA191" s="100">
        <v>0</v>
      </c>
      <c r="AB191" s="101">
        <v>0</v>
      </c>
      <c r="AC191" s="101">
        <v>0</v>
      </c>
      <c r="AD191" s="101">
        <v>0</v>
      </c>
      <c r="AE191" s="101">
        <v>0</v>
      </c>
      <c r="AF191" s="101">
        <v>0</v>
      </c>
      <c r="AG191" s="101">
        <v>0</v>
      </c>
      <c r="AH191" s="102"/>
      <c r="AI191" s="102"/>
      <c r="AJ191" s="102"/>
      <c r="AK191" s="102"/>
      <c r="AL191" s="102"/>
      <c r="AM191" s="103">
        <v>0</v>
      </c>
      <c r="AN191" s="103">
        <v>1</v>
      </c>
      <c r="AO191" s="103">
        <v>1</v>
      </c>
      <c r="AP191" s="103">
        <v>1</v>
      </c>
      <c r="AQ191" s="103">
        <v>1</v>
      </c>
      <c r="AR191" s="100">
        <v>0</v>
      </c>
      <c r="AS191" s="100">
        <v>0</v>
      </c>
      <c r="AT191" s="100">
        <v>0</v>
      </c>
      <c r="AU191" s="100">
        <v>0</v>
      </c>
      <c r="AV191" s="100">
        <v>0</v>
      </c>
      <c r="AW191" s="100">
        <v>0</v>
      </c>
      <c r="AX191" s="104">
        <v>0</v>
      </c>
      <c r="AY191" s="104" t="s">
        <v>621</v>
      </c>
      <c r="AZ191" s="106" t="s">
        <v>648</v>
      </c>
      <c r="BA191" s="89">
        <f t="shared" si="2"/>
        <v>0</v>
      </c>
      <c r="BB191" s="89"/>
    </row>
    <row r="192" spans="1:54" s="23" customFormat="1" ht="52.5" customHeight="1">
      <c r="A192" s="71" t="s">
        <v>190</v>
      </c>
      <c r="B192" s="71">
        <v>5</v>
      </c>
      <c r="C192" s="72" t="s">
        <v>480</v>
      </c>
      <c r="D192" s="98" t="s">
        <v>310</v>
      </c>
      <c r="E192" s="77" t="s">
        <v>566</v>
      </c>
      <c r="F192" s="77" t="s">
        <v>246</v>
      </c>
      <c r="G192" s="77" t="s">
        <v>312</v>
      </c>
      <c r="H192" s="77" t="s">
        <v>244</v>
      </c>
      <c r="I192" s="93">
        <v>43795</v>
      </c>
      <c r="J192" s="107">
        <v>43831</v>
      </c>
      <c r="K192" s="77" t="s">
        <v>229</v>
      </c>
      <c r="L192" s="91" t="s">
        <v>225</v>
      </c>
      <c r="M192" s="77" t="s">
        <v>511</v>
      </c>
      <c r="N192" s="75" t="s">
        <v>150</v>
      </c>
      <c r="O192" s="77" t="s">
        <v>248</v>
      </c>
      <c r="P192" s="91" t="s">
        <v>574</v>
      </c>
      <c r="Q192" s="77" t="s">
        <v>241</v>
      </c>
      <c r="R192" s="95" t="s">
        <v>530</v>
      </c>
      <c r="S192" s="117" t="s">
        <v>274</v>
      </c>
      <c r="T192" s="84"/>
      <c r="U192" s="98" t="s">
        <v>57</v>
      </c>
      <c r="V192" s="99" t="str">
        <f>IF(ISBLANK(U192),"", IF(ISERROR(VLOOKUP(U192,Справочники!$A$32:$B$87,2,FALSE)),"Группы полномочий",VLOOKUP(U192,Справочники!$A$32:$B$87,2,FALSE)))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92" s="75" t="s">
        <v>194</v>
      </c>
      <c r="X192" s="84"/>
      <c r="Y192" s="100">
        <v>0</v>
      </c>
      <c r="Z192" s="100">
        <v>0</v>
      </c>
      <c r="AA192" s="100">
        <v>0</v>
      </c>
      <c r="AB192" s="101">
        <v>0</v>
      </c>
      <c r="AC192" s="101">
        <v>0</v>
      </c>
      <c r="AD192" s="101">
        <v>0</v>
      </c>
      <c r="AE192" s="101">
        <v>0</v>
      </c>
      <c r="AF192" s="101">
        <v>0</v>
      </c>
      <c r="AG192" s="101">
        <v>0</v>
      </c>
      <c r="AH192" s="102"/>
      <c r="AI192" s="102"/>
      <c r="AJ192" s="102"/>
      <c r="AK192" s="102"/>
      <c r="AL192" s="102"/>
      <c r="AM192" s="103">
        <v>0</v>
      </c>
      <c r="AN192" s="103">
        <v>1</v>
      </c>
      <c r="AO192" s="103">
        <v>1</v>
      </c>
      <c r="AP192" s="103">
        <v>1</v>
      </c>
      <c r="AQ192" s="103">
        <v>1</v>
      </c>
      <c r="AR192" s="100">
        <v>0</v>
      </c>
      <c r="AS192" s="100">
        <v>0</v>
      </c>
      <c r="AT192" s="100">
        <v>0</v>
      </c>
      <c r="AU192" s="100">
        <v>0</v>
      </c>
      <c r="AV192" s="100">
        <v>0</v>
      </c>
      <c r="AW192" s="100">
        <v>0</v>
      </c>
      <c r="AX192" s="104">
        <v>0</v>
      </c>
      <c r="AY192" s="104" t="s">
        <v>621</v>
      </c>
      <c r="AZ192" s="106" t="s">
        <v>648</v>
      </c>
      <c r="BA192" s="89">
        <f t="shared" si="2"/>
        <v>0</v>
      </c>
      <c r="BB192" s="89"/>
    </row>
    <row r="193" spans="1:54" s="23" customFormat="1" ht="99" customHeight="1">
      <c r="A193" s="71" t="s">
        <v>190</v>
      </c>
      <c r="B193" s="71">
        <v>8</v>
      </c>
      <c r="C193" s="72" t="s">
        <v>481</v>
      </c>
      <c r="D193" s="98" t="s">
        <v>310</v>
      </c>
      <c r="E193" s="77" t="s">
        <v>567</v>
      </c>
      <c r="F193" s="77" t="s">
        <v>234</v>
      </c>
      <c r="G193" s="77" t="s">
        <v>311</v>
      </c>
      <c r="H193" s="77" t="s">
        <v>266</v>
      </c>
      <c r="I193" s="93">
        <v>41267</v>
      </c>
      <c r="J193" s="107">
        <v>41275</v>
      </c>
      <c r="K193" s="77" t="s">
        <v>229</v>
      </c>
      <c r="L193" s="91" t="s">
        <v>225</v>
      </c>
      <c r="M193" s="77" t="s">
        <v>509</v>
      </c>
      <c r="N193" s="75" t="s">
        <v>150</v>
      </c>
      <c r="O193" s="91" t="s">
        <v>226</v>
      </c>
      <c r="P193" s="91" t="s">
        <v>227</v>
      </c>
      <c r="Q193" s="77" t="s">
        <v>241</v>
      </c>
      <c r="R193" s="95" t="s">
        <v>530</v>
      </c>
      <c r="S193" s="96" t="s">
        <v>251</v>
      </c>
      <c r="T193" s="84"/>
      <c r="U193" s="98" t="s">
        <v>55</v>
      </c>
      <c r="V193" s="99" t="str">
        <f>IF(ISBLANK(U193),"", IF(ISERROR(VLOOKUP(U193,Справочники!$A$32:$B$87,2,FALSE)),"Группы полномочий",VLOOKUP(U193,Справочники!$A$32:$B$87,2,FALSE)))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193" s="75" t="s">
        <v>194</v>
      </c>
      <c r="X193" s="84"/>
      <c r="Y193" s="100">
        <v>0</v>
      </c>
      <c r="Z193" s="100">
        <v>0</v>
      </c>
      <c r="AA193" s="100">
        <v>0</v>
      </c>
      <c r="AB193" s="101">
        <v>0.2</v>
      </c>
      <c r="AC193" s="101">
        <v>6.3</v>
      </c>
      <c r="AD193" s="101">
        <v>11.2</v>
      </c>
      <c r="AE193" s="101">
        <v>10.7</v>
      </c>
      <c r="AF193" s="101">
        <v>10.6</v>
      </c>
      <c r="AG193" s="101">
        <v>14.3</v>
      </c>
      <c r="AH193" s="102"/>
      <c r="AI193" s="102"/>
      <c r="AJ193" s="102"/>
      <c r="AK193" s="102"/>
      <c r="AL193" s="102"/>
      <c r="AM193" s="103">
        <v>14</v>
      </c>
      <c r="AN193" s="103">
        <v>14</v>
      </c>
      <c r="AO193" s="103">
        <v>14</v>
      </c>
      <c r="AP193" s="103">
        <v>14</v>
      </c>
      <c r="AQ193" s="103">
        <v>14</v>
      </c>
      <c r="AR193" s="100">
        <v>2</v>
      </c>
      <c r="AS193" s="100">
        <v>12</v>
      </c>
      <c r="AT193" s="100">
        <v>12</v>
      </c>
      <c r="AU193" s="100">
        <v>10</v>
      </c>
      <c r="AV193" s="100">
        <v>11</v>
      </c>
      <c r="AW193" s="100">
        <v>11</v>
      </c>
      <c r="AX193" s="104">
        <v>11</v>
      </c>
      <c r="AY193" s="104" t="s">
        <v>619</v>
      </c>
      <c r="AZ193" s="106" t="s">
        <v>644</v>
      </c>
      <c r="BA193" s="89">
        <f t="shared" si="2"/>
        <v>56</v>
      </c>
      <c r="BB193" s="89"/>
    </row>
    <row r="194" spans="1:54" s="23" customFormat="1" ht="48.75" customHeight="1">
      <c r="A194" s="71" t="s">
        <v>190</v>
      </c>
      <c r="B194" s="71">
        <v>9</v>
      </c>
      <c r="C194" s="72" t="s">
        <v>482</v>
      </c>
      <c r="D194" s="98" t="s">
        <v>310</v>
      </c>
      <c r="E194" s="77" t="s">
        <v>567</v>
      </c>
      <c r="F194" s="77" t="s">
        <v>235</v>
      </c>
      <c r="G194" s="114" t="s">
        <v>500</v>
      </c>
      <c r="H194" s="77" t="s">
        <v>244</v>
      </c>
      <c r="I194" s="93">
        <v>43795</v>
      </c>
      <c r="J194" s="107">
        <v>43831</v>
      </c>
      <c r="K194" s="77" t="s">
        <v>229</v>
      </c>
      <c r="L194" s="91" t="s">
        <v>225</v>
      </c>
      <c r="M194" s="77" t="s">
        <v>511</v>
      </c>
      <c r="N194" s="75" t="s">
        <v>150</v>
      </c>
      <c r="O194" s="91" t="s">
        <v>226</v>
      </c>
      <c r="P194" s="91" t="s">
        <v>227</v>
      </c>
      <c r="Q194" s="77" t="s">
        <v>241</v>
      </c>
      <c r="R194" s="95" t="s">
        <v>530</v>
      </c>
      <c r="S194" s="117" t="s">
        <v>274</v>
      </c>
      <c r="T194" s="84"/>
      <c r="U194" s="98" t="s">
        <v>57</v>
      </c>
      <c r="V194" s="99" t="str">
        <f>IF(ISBLANK(U194),"", IF(ISERROR(VLOOKUP(U194,Справочники!$A$32:$B$87,2,FALSE)),"Группы полномочий",VLOOKUP(U194,Справочники!$A$32:$B$87,2,FALSE)))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194" s="75" t="s">
        <v>194</v>
      </c>
      <c r="X194" s="84"/>
      <c r="Y194" s="100">
        <v>0</v>
      </c>
      <c r="Z194" s="100">
        <v>0</v>
      </c>
      <c r="AA194" s="100">
        <v>0</v>
      </c>
      <c r="AB194" s="101">
        <v>0</v>
      </c>
      <c r="AC194" s="101">
        <v>0</v>
      </c>
      <c r="AD194" s="101">
        <v>0</v>
      </c>
      <c r="AE194" s="101">
        <v>0</v>
      </c>
      <c r="AF194" s="101">
        <v>0</v>
      </c>
      <c r="AG194" s="101">
        <v>0</v>
      </c>
      <c r="AH194" s="102"/>
      <c r="AI194" s="102"/>
      <c r="AJ194" s="102"/>
      <c r="AK194" s="102"/>
      <c r="AL194" s="102"/>
      <c r="AM194" s="103">
        <v>0</v>
      </c>
      <c r="AN194" s="103">
        <v>1</v>
      </c>
      <c r="AO194" s="103">
        <v>1</v>
      </c>
      <c r="AP194" s="103">
        <v>1</v>
      </c>
      <c r="AQ194" s="103">
        <v>1</v>
      </c>
      <c r="AR194" s="100">
        <v>0</v>
      </c>
      <c r="AS194" s="100">
        <v>0</v>
      </c>
      <c r="AT194" s="100">
        <v>0</v>
      </c>
      <c r="AU194" s="100">
        <v>0</v>
      </c>
      <c r="AV194" s="100">
        <v>0</v>
      </c>
      <c r="AW194" s="100">
        <v>0</v>
      </c>
      <c r="AX194" s="104">
        <v>0</v>
      </c>
      <c r="AY194" s="104" t="s">
        <v>621</v>
      </c>
      <c r="AZ194" s="106" t="s">
        <v>648</v>
      </c>
      <c r="BA194" s="89">
        <f t="shared" si="2"/>
        <v>0</v>
      </c>
      <c r="BB194" s="89"/>
    </row>
    <row r="195" spans="1:54" s="23" customFormat="1" ht="26.25" customHeight="1">
      <c r="A195" s="71" t="s">
        <v>190</v>
      </c>
      <c r="B195" s="71">
        <v>10</v>
      </c>
      <c r="C195" s="72" t="s">
        <v>483</v>
      </c>
      <c r="D195" s="98" t="s">
        <v>310</v>
      </c>
      <c r="E195" s="77" t="s">
        <v>567</v>
      </c>
      <c r="F195" s="77" t="s">
        <v>236</v>
      </c>
      <c r="G195" s="114" t="s">
        <v>308</v>
      </c>
      <c r="H195" s="77" t="s">
        <v>267</v>
      </c>
      <c r="I195" s="93">
        <v>43794</v>
      </c>
      <c r="J195" s="107">
        <v>43831</v>
      </c>
      <c r="K195" s="77" t="s">
        <v>229</v>
      </c>
      <c r="L195" s="91" t="s">
        <v>225</v>
      </c>
      <c r="M195" s="77" t="s">
        <v>512</v>
      </c>
      <c r="N195" s="75" t="s">
        <v>150</v>
      </c>
      <c r="O195" s="91" t="s">
        <v>226</v>
      </c>
      <c r="P195" s="91" t="s">
        <v>227</v>
      </c>
      <c r="Q195" s="77" t="s">
        <v>241</v>
      </c>
      <c r="R195" s="95" t="s">
        <v>530</v>
      </c>
      <c r="S195" s="96" t="s">
        <v>275</v>
      </c>
      <c r="T195" s="84"/>
      <c r="U195" s="98" t="s">
        <v>16</v>
      </c>
      <c r="V195" s="108" t="s">
        <v>106</v>
      </c>
      <c r="W195" s="75" t="s">
        <v>194</v>
      </c>
      <c r="X195" s="84"/>
      <c r="Y195" s="100">
        <v>0</v>
      </c>
      <c r="Z195" s="100">
        <v>0</v>
      </c>
      <c r="AA195" s="100">
        <v>0</v>
      </c>
      <c r="AB195" s="101">
        <v>0</v>
      </c>
      <c r="AC195" s="101">
        <v>0</v>
      </c>
      <c r="AD195" s="101">
        <v>0</v>
      </c>
      <c r="AE195" s="101">
        <v>0</v>
      </c>
      <c r="AF195" s="101">
        <v>0</v>
      </c>
      <c r="AG195" s="101">
        <v>0</v>
      </c>
      <c r="AH195" s="102"/>
      <c r="AI195" s="102"/>
      <c r="AJ195" s="102"/>
      <c r="AK195" s="102"/>
      <c r="AL195" s="102"/>
      <c r="AM195" s="103">
        <v>0</v>
      </c>
      <c r="AN195" s="103">
        <v>1</v>
      </c>
      <c r="AO195" s="103">
        <v>1</v>
      </c>
      <c r="AP195" s="103">
        <v>1</v>
      </c>
      <c r="AQ195" s="103">
        <v>1</v>
      </c>
      <c r="AR195" s="100">
        <v>0</v>
      </c>
      <c r="AS195" s="100">
        <v>0</v>
      </c>
      <c r="AT195" s="100">
        <v>0</v>
      </c>
      <c r="AU195" s="100">
        <v>0</v>
      </c>
      <c r="AV195" s="100">
        <v>0</v>
      </c>
      <c r="AW195" s="100">
        <v>0</v>
      </c>
      <c r="AX195" s="104">
        <v>0</v>
      </c>
      <c r="AY195" s="104" t="s">
        <v>621</v>
      </c>
      <c r="AZ195" s="106" t="s">
        <v>648</v>
      </c>
      <c r="BA195" s="89">
        <f t="shared" si="2"/>
        <v>0</v>
      </c>
      <c r="BB195" s="89"/>
    </row>
    <row r="196" spans="1:54" s="23" customFormat="1" ht="26.25" customHeight="1">
      <c r="A196" s="71" t="s">
        <v>190</v>
      </c>
      <c r="B196" s="71">
        <v>11</v>
      </c>
      <c r="C196" s="72" t="s">
        <v>484</v>
      </c>
      <c r="D196" s="98" t="s">
        <v>310</v>
      </c>
      <c r="E196" s="77" t="s">
        <v>567</v>
      </c>
      <c r="F196" s="77" t="s">
        <v>238</v>
      </c>
      <c r="G196" s="77" t="s">
        <v>239</v>
      </c>
      <c r="H196" s="77" t="s">
        <v>313</v>
      </c>
      <c r="I196" s="93">
        <v>39030</v>
      </c>
      <c r="J196" s="107">
        <v>39083</v>
      </c>
      <c r="K196" s="77" t="s">
        <v>229</v>
      </c>
      <c r="L196" s="91" t="s">
        <v>225</v>
      </c>
      <c r="M196" s="77" t="s">
        <v>510</v>
      </c>
      <c r="N196" s="75" t="s">
        <v>69</v>
      </c>
      <c r="O196" s="77" t="s">
        <v>242</v>
      </c>
      <c r="P196" s="91" t="s">
        <v>227</v>
      </c>
      <c r="Q196" s="77" t="s">
        <v>241</v>
      </c>
      <c r="R196" s="95" t="s">
        <v>530</v>
      </c>
      <c r="S196" s="96" t="s">
        <v>625</v>
      </c>
      <c r="T196" s="84"/>
      <c r="U196" s="98" t="s">
        <v>13</v>
      </c>
      <c r="V196" s="108" t="s">
        <v>103</v>
      </c>
      <c r="W196" s="77" t="s">
        <v>243</v>
      </c>
      <c r="X196" s="84"/>
      <c r="Y196" s="100"/>
      <c r="Z196" s="100"/>
      <c r="AA196" s="100"/>
      <c r="AB196" s="101" t="s">
        <v>621</v>
      </c>
      <c r="AC196" s="101" t="s">
        <v>621</v>
      </c>
      <c r="AD196" s="101" t="s">
        <v>621</v>
      </c>
      <c r="AE196" s="101">
        <v>23.335999999999999</v>
      </c>
      <c r="AF196" s="101">
        <v>7.8109999999999999</v>
      </c>
      <c r="AG196" s="101">
        <v>7.8109999999999999</v>
      </c>
      <c r="AH196" s="102"/>
      <c r="AI196" s="102"/>
      <c r="AJ196" s="102"/>
      <c r="AK196" s="102"/>
      <c r="AL196" s="102"/>
      <c r="AM196" s="103">
        <v>0</v>
      </c>
      <c r="AN196" s="103" t="s">
        <v>621</v>
      </c>
      <c r="AO196" s="103" t="s">
        <v>621</v>
      </c>
      <c r="AP196" s="103" t="s">
        <v>621</v>
      </c>
      <c r="AQ196" s="103" t="s">
        <v>621</v>
      </c>
      <c r="AR196" s="100"/>
      <c r="AS196" s="100"/>
      <c r="AT196" s="100"/>
      <c r="AU196" s="100">
        <v>1</v>
      </c>
      <c r="AV196" s="100">
        <v>1</v>
      </c>
      <c r="AW196" s="100">
        <v>1</v>
      </c>
      <c r="AX196" s="104">
        <v>0</v>
      </c>
      <c r="AY196" s="100" t="s">
        <v>619</v>
      </c>
      <c r="AZ196" s="112"/>
      <c r="BA196" s="89">
        <f t="shared" si="2"/>
        <v>3</v>
      </c>
      <c r="BB196" s="89"/>
    </row>
    <row r="197" spans="1:54" s="23" customFormat="1" ht="26.25" customHeight="1">
      <c r="A197" s="173" t="s">
        <v>318</v>
      </c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5"/>
      <c r="AT197" s="175"/>
      <c r="AU197" s="175"/>
      <c r="AV197" s="175"/>
      <c r="AW197" s="175"/>
      <c r="AX197" s="175"/>
      <c r="AY197" s="175"/>
      <c r="AZ197" s="176"/>
      <c r="BA197" s="89">
        <f t="shared" si="2"/>
        <v>0</v>
      </c>
      <c r="BB197" s="89"/>
    </row>
    <row r="198" spans="1:54" s="23" customFormat="1" ht="68.25" customHeight="1">
      <c r="A198" s="149" t="s">
        <v>190</v>
      </c>
      <c r="B198" s="149">
        <v>1</v>
      </c>
      <c r="C198" s="150" t="s">
        <v>485</v>
      </c>
      <c r="D198" s="90" t="s">
        <v>318</v>
      </c>
      <c r="E198" s="148" t="s">
        <v>568</v>
      </c>
      <c r="F198" s="148" t="s">
        <v>230</v>
      </c>
      <c r="G198" s="148" t="s">
        <v>217</v>
      </c>
      <c r="H198" s="148" t="s">
        <v>221</v>
      </c>
      <c r="I198" s="94">
        <v>39029</v>
      </c>
      <c r="J198" s="94">
        <v>39083</v>
      </c>
      <c r="K198" s="148" t="s">
        <v>229</v>
      </c>
      <c r="L198" s="151" t="s">
        <v>225</v>
      </c>
      <c r="M198" s="148" t="s">
        <v>506</v>
      </c>
      <c r="N198" s="152" t="s">
        <v>150</v>
      </c>
      <c r="O198" s="151" t="s">
        <v>226</v>
      </c>
      <c r="P198" s="151" t="s">
        <v>574</v>
      </c>
      <c r="Q198" s="148" t="s">
        <v>241</v>
      </c>
      <c r="R198" s="153" t="s">
        <v>530</v>
      </c>
      <c r="S198" s="96" t="s">
        <v>639</v>
      </c>
      <c r="T198" s="154"/>
      <c r="U198" s="155" t="s">
        <v>43</v>
      </c>
      <c r="V198" s="156" t="str">
        <f>IF(ISBLANK(U198),"", IF(ISERROR(VLOOKUP(U198,Справочники!$A$32:$B$87,2,FALSE)),"Группы полномочий",VLOOKUP(U198,Справочники!$A$32:$B$87,2,FALSE)))</f>
        <v>10 - Социальная поддержка населения</v>
      </c>
      <c r="W198" s="152" t="s">
        <v>194</v>
      </c>
      <c r="X198" s="154"/>
      <c r="Y198" s="157">
        <v>0</v>
      </c>
      <c r="Z198" s="157">
        <v>1.4</v>
      </c>
      <c r="AA198" s="157">
        <v>3.3</v>
      </c>
      <c r="AB198" s="163">
        <v>11.3</v>
      </c>
      <c r="AC198" s="163">
        <v>2.4</v>
      </c>
      <c r="AD198" s="163">
        <v>2.5</v>
      </c>
      <c r="AE198" s="163">
        <v>2.8</v>
      </c>
      <c r="AF198" s="163">
        <v>2.9</v>
      </c>
      <c r="AG198" s="163">
        <v>4.7</v>
      </c>
      <c r="AH198" s="102"/>
      <c r="AI198" s="102"/>
      <c r="AJ198" s="102"/>
      <c r="AK198" s="102"/>
      <c r="AL198" s="102"/>
      <c r="AM198" s="164">
        <v>5</v>
      </c>
      <c r="AN198" s="164">
        <v>5</v>
      </c>
      <c r="AO198" s="164">
        <v>5</v>
      </c>
      <c r="AP198" s="164">
        <v>5</v>
      </c>
      <c r="AQ198" s="164">
        <v>6</v>
      </c>
      <c r="AR198" s="157">
        <v>16</v>
      </c>
      <c r="AS198" s="157">
        <v>26</v>
      </c>
      <c r="AT198" s="157">
        <v>21</v>
      </c>
      <c r="AU198" s="157">
        <v>17</v>
      </c>
      <c r="AV198" s="157">
        <v>21</v>
      </c>
      <c r="AW198" s="157">
        <v>15</v>
      </c>
      <c r="AX198" s="160">
        <v>16</v>
      </c>
      <c r="AY198" s="160" t="s">
        <v>619</v>
      </c>
      <c r="AZ198" s="106" t="s">
        <v>640</v>
      </c>
      <c r="BA198" s="89">
        <f t="shared" si="2"/>
        <v>100</v>
      </c>
      <c r="BB198" s="89"/>
    </row>
    <row r="199" spans="1:54" s="23" customFormat="1" ht="50.25" customHeight="1">
      <c r="A199" s="71" t="s">
        <v>190</v>
      </c>
      <c r="B199" s="71">
        <v>2</v>
      </c>
      <c r="C199" s="72" t="s">
        <v>486</v>
      </c>
      <c r="D199" s="98" t="s">
        <v>318</v>
      </c>
      <c r="E199" s="77" t="s">
        <v>568</v>
      </c>
      <c r="F199" s="77" t="s">
        <v>231</v>
      </c>
      <c r="G199" s="77" t="s">
        <v>218</v>
      </c>
      <c r="H199" s="165" t="s">
        <v>222</v>
      </c>
      <c r="I199" s="93">
        <v>41967</v>
      </c>
      <c r="J199" s="93">
        <v>42005</v>
      </c>
      <c r="K199" s="77" t="s">
        <v>229</v>
      </c>
      <c r="L199" s="91" t="s">
        <v>225</v>
      </c>
      <c r="M199" s="77" t="s">
        <v>507</v>
      </c>
      <c r="N199" s="75" t="s">
        <v>150</v>
      </c>
      <c r="O199" s="91" t="s">
        <v>226</v>
      </c>
      <c r="P199" s="91" t="s">
        <v>574</v>
      </c>
      <c r="Q199" s="77" t="s">
        <v>241</v>
      </c>
      <c r="R199" s="95" t="s">
        <v>530</v>
      </c>
      <c r="S199" s="96" t="s">
        <v>625</v>
      </c>
      <c r="T199" s="84"/>
      <c r="U199" s="98" t="s">
        <v>341</v>
      </c>
      <c r="V199" s="99" t="str">
        <f>IF(ISBLANK(U199),"", IF(ISERROR(VLOOKUP(U199,Справочники!$A$32:$B$87,2,FALSE)),"Группы полномочий",VLOOKUP(U199,Справочники!$A$32:$B$87,2,FALSE)))</f>
        <v>Группы полномочий</v>
      </c>
      <c r="W199" s="75" t="s">
        <v>194</v>
      </c>
      <c r="X199" s="84"/>
      <c r="Y199" s="100">
        <v>0</v>
      </c>
      <c r="Z199" s="100">
        <v>0</v>
      </c>
      <c r="AA199" s="100">
        <v>0</v>
      </c>
      <c r="AB199" s="101">
        <v>0</v>
      </c>
      <c r="AC199" s="101">
        <v>0</v>
      </c>
      <c r="AD199" s="101">
        <v>0</v>
      </c>
      <c r="AE199" s="101">
        <v>0</v>
      </c>
      <c r="AF199" s="101">
        <v>0</v>
      </c>
      <c r="AG199" s="101">
        <v>0</v>
      </c>
      <c r="AH199" s="102"/>
      <c r="AI199" s="102"/>
      <c r="AJ199" s="102"/>
      <c r="AK199" s="102"/>
      <c r="AL199" s="102"/>
      <c r="AM199" s="103">
        <v>0</v>
      </c>
      <c r="AN199" s="103">
        <v>0.5</v>
      </c>
      <c r="AO199" s="103">
        <v>0.5</v>
      </c>
      <c r="AP199" s="103">
        <v>0.5</v>
      </c>
      <c r="AQ199" s="103">
        <v>0.5</v>
      </c>
      <c r="AR199" s="100">
        <v>0</v>
      </c>
      <c r="AS199" s="100">
        <v>0</v>
      </c>
      <c r="AT199" s="100">
        <v>0</v>
      </c>
      <c r="AU199" s="100">
        <v>0</v>
      </c>
      <c r="AV199" s="100">
        <v>0</v>
      </c>
      <c r="AW199" s="100">
        <v>0</v>
      </c>
      <c r="AX199" s="104">
        <v>0</v>
      </c>
      <c r="AY199" s="104" t="s">
        <v>620</v>
      </c>
      <c r="AZ199" s="170" t="s">
        <v>638</v>
      </c>
      <c r="BA199" s="89">
        <f t="shared" si="2"/>
        <v>0</v>
      </c>
      <c r="BB199" s="89"/>
    </row>
    <row r="200" spans="1:54" s="23" customFormat="1" ht="131.25" customHeight="1">
      <c r="A200" s="71" t="s">
        <v>190</v>
      </c>
      <c r="B200" s="71">
        <v>3</v>
      </c>
      <c r="C200" s="72" t="s">
        <v>487</v>
      </c>
      <c r="D200" s="98" t="s">
        <v>318</v>
      </c>
      <c r="E200" s="77" t="s">
        <v>568</v>
      </c>
      <c r="F200" s="77" t="s">
        <v>232</v>
      </c>
      <c r="G200" s="148" t="s">
        <v>219</v>
      </c>
      <c r="H200" s="148" t="s">
        <v>223</v>
      </c>
      <c r="I200" s="93">
        <v>39029</v>
      </c>
      <c r="J200" s="93">
        <v>39083</v>
      </c>
      <c r="K200" s="77" t="s">
        <v>229</v>
      </c>
      <c r="L200" s="91" t="s">
        <v>225</v>
      </c>
      <c r="M200" s="77" t="s">
        <v>508</v>
      </c>
      <c r="N200" s="75" t="s">
        <v>150</v>
      </c>
      <c r="O200" s="74" t="s">
        <v>630</v>
      </c>
      <c r="P200" s="91" t="s">
        <v>574</v>
      </c>
      <c r="Q200" s="77" t="s">
        <v>241</v>
      </c>
      <c r="R200" s="95" t="s">
        <v>530</v>
      </c>
      <c r="S200" s="96" t="s">
        <v>276</v>
      </c>
      <c r="T200" s="84"/>
      <c r="U200" s="98" t="s">
        <v>47</v>
      </c>
      <c r="V200" s="99" t="str">
        <f>IF(ISBLANK(U200),"", IF(ISERROR(VLOOKUP(U200,Справочники!$A$32:$B$87,2,FALSE)),"Группы полномочий",VLOOKUP(U200,Справочники!$A$32:$B$87,2,FALSE)))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200" s="75" t="s">
        <v>194</v>
      </c>
      <c r="X200" s="84"/>
      <c r="Y200" s="100">
        <v>0</v>
      </c>
      <c r="Z200" s="100">
        <v>0</v>
      </c>
      <c r="AA200" s="100">
        <v>0</v>
      </c>
      <c r="AB200" s="101">
        <v>0.09</v>
      </c>
      <c r="AC200" s="101">
        <v>0</v>
      </c>
      <c r="AD200" s="101">
        <v>0</v>
      </c>
      <c r="AE200" s="101">
        <v>0</v>
      </c>
      <c r="AF200" s="101">
        <v>0</v>
      </c>
      <c r="AG200" s="101">
        <v>0</v>
      </c>
      <c r="AH200" s="102"/>
      <c r="AI200" s="102"/>
      <c r="AJ200" s="102"/>
      <c r="AK200" s="102"/>
      <c r="AL200" s="102"/>
      <c r="AM200" s="103">
        <v>0</v>
      </c>
      <c r="AN200" s="103">
        <v>1</v>
      </c>
      <c r="AO200" s="103">
        <v>1</v>
      </c>
      <c r="AP200" s="103">
        <v>1</v>
      </c>
      <c r="AQ200" s="103">
        <v>1</v>
      </c>
      <c r="AR200" s="100">
        <v>1</v>
      </c>
      <c r="AS200" s="100">
        <v>0</v>
      </c>
      <c r="AT200" s="100">
        <v>0</v>
      </c>
      <c r="AU200" s="100">
        <v>0</v>
      </c>
      <c r="AV200" s="100">
        <v>0</v>
      </c>
      <c r="AW200" s="100">
        <v>0</v>
      </c>
      <c r="AX200" s="104">
        <v>0</v>
      </c>
      <c r="AY200" s="104" t="s">
        <v>620</v>
      </c>
      <c r="AZ200" s="106" t="s">
        <v>646</v>
      </c>
      <c r="BA200" s="89">
        <f t="shared" si="2"/>
        <v>0</v>
      </c>
      <c r="BB200" s="89"/>
    </row>
    <row r="201" spans="1:54" s="23" customFormat="1" ht="52.5" customHeight="1">
      <c r="A201" s="71" t="s">
        <v>190</v>
      </c>
      <c r="B201" s="71">
        <v>4</v>
      </c>
      <c r="C201" s="72" t="s">
        <v>488</v>
      </c>
      <c r="D201" s="98" t="s">
        <v>318</v>
      </c>
      <c r="E201" s="77" t="s">
        <v>568</v>
      </c>
      <c r="F201" s="77" t="s">
        <v>233</v>
      </c>
      <c r="G201" s="77" t="s">
        <v>314</v>
      </c>
      <c r="H201" s="77" t="s">
        <v>224</v>
      </c>
      <c r="I201" s="93">
        <v>43797</v>
      </c>
      <c r="J201" s="107">
        <v>43831</v>
      </c>
      <c r="K201" s="77" t="s">
        <v>229</v>
      </c>
      <c r="L201" s="91" t="s">
        <v>225</v>
      </c>
      <c r="M201" s="77" t="s">
        <v>509</v>
      </c>
      <c r="N201" s="75" t="s">
        <v>150</v>
      </c>
      <c r="O201" s="91" t="s">
        <v>226</v>
      </c>
      <c r="P201" s="91" t="s">
        <v>574</v>
      </c>
      <c r="Q201" s="77" t="s">
        <v>241</v>
      </c>
      <c r="R201" s="95" t="s">
        <v>530</v>
      </c>
      <c r="S201" s="96" t="s">
        <v>251</v>
      </c>
      <c r="T201" s="84"/>
      <c r="U201" s="98" t="s">
        <v>55</v>
      </c>
      <c r="V201" s="99" t="str">
        <f>IF(ISBLANK(U201),"", IF(ISERROR(VLOOKUP(U201,Справочники!$A$32:$B$87,2,FALSE)),"Группы полномочий",VLOOKUP(U201,Справочники!$A$32:$B$87,2,FALSE)))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201" s="75" t="s">
        <v>194</v>
      </c>
      <c r="X201" s="84"/>
      <c r="Y201" s="100">
        <v>0</v>
      </c>
      <c r="Z201" s="100">
        <v>0</v>
      </c>
      <c r="AA201" s="100">
        <v>0</v>
      </c>
      <c r="AB201" s="101">
        <v>0</v>
      </c>
      <c r="AC201" s="101">
        <v>0</v>
      </c>
      <c r="AD201" s="101">
        <v>0</v>
      </c>
      <c r="AE201" s="101">
        <v>0</v>
      </c>
      <c r="AF201" s="101">
        <v>0</v>
      </c>
      <c r="AG201" s="101">
        <v>0</v>
      </c>
      <c r="AH201" s="102"/>
      <c r="AI201" s="102"/>
      <c r="AJ201" s="102"/>
      <c r="AK201" s="102"/>
      <c r="AL201" s="102"/>
      <c r="AM201" s="103">
        <v>1</v>
      </c>
      <c r="AN201" s="103">
        <v>1</v>
      </c>
      <c r="AO201" s="103">
        <v>1</v>
      </c>
      <c r="AP201" s="103">
        <v>1</v>
      </c>
      <c r="AQ201" s="103">
        <v>1</v>
      </c>
      <c r="AR201" s="100">
        <v>0</v>
      </c>
      <c r="AS201" s="100">
        <v>0</v>
      </c>
      <c r="AT201" s="100">
        <v>0</v>
      </c>
      <c r="AU201" s="100">
        <v>0</v>
      </c>
      <c r="AV201" s="100">
        <v>0</v>
      </c>
      <c r="AW201" s="100">
        <v>0</v>
      </c>
      <c r="AX201" s="104">
        <v>1</v>
      </c>
      <c r="AY201" s="104" t="s">
        <v>621</v>
      </c>
      <c r="AZ201" s="106" t="s">
        <v>648</v>
      </c>
      <c r="BA201" s="89">
        <f t="shared" si="2"/>
        <v>0</v>
      </c>
      <c r="BB201" s="89"/>
    </row>
    <row r="202" spans="1:54" s="23" customFormat="1" ht="52.5" customHeight="1">
      <c r="A202" s="71" t="s">
        <v>190</v>
      </c>
      <c r="B202" s="71">
        <v>5</v>
      </c>
      <c r="C202" s="72" t="s">
        <v>489</v>
      </c>
      <c r="D202" s="98" t="s">
        <v>318</v>
      </c>
      <c r="E202" s="77" t="s">
        <v>568</v>
      </c>
      <c r="F202" s="77" t="s">
        <v>246</v>
      </c>
      <c r="G202" s="77" t="s">
        <v>315</v>
      </c>
      <c r="H202" s="77" t="s">
        <v>244</v>
      </c>
      <c r="I202" s="93">
        <v>43797</v>
      </c>
      <c r="J202" s="107">
        <v>43831</v>
      </c>
      <c r="K202" s="77" t="s">
        <v>229</v>
      </c>
      <c r="L202" s="91" t="s">
        <v>225</v>
      </c>
      <c r="M202" s="77" t="s">
        <v>511</v>
      </c>
      <c r="N202" s="75" t="s">
        <v>150</v>
      </c>
      <c r="O202" s="77" t="s">
        <v>248</v>
      </c>
      <c r="P202" s="91" t="s">
        <v>574</v>
      </c>
      <c r="Q202" s="77" t="s">
        <v>241</v>
      </c>
      <c r="R202" s="95" t="s">
        <v>530</v>
      </c>
      <c r="S202" s="117" t="s">
        <v>274</v>
      </c>
      <c r="T202" s="84"/>
      <c r="U202" s="98" t="s">
        <v>57</v>
      </c>
      <c r="V202" s="99" t="str">
        <f>IF(ISBLANK(U202),"", IF(ISERROR(VLOOKUP(U202,Справочники!$A$32:$B$87,2,FALSE)),"Группы полномочий",VLOOKUP(U202,Справочники!$A$32:$B$87,2,FALSE)))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202" s="75" t="s">
        <v>194</v>
      </c>
      <c r="X202" s="84"/>
      <c r="Y202" s="100">
        <v>0</v>
      </c>
      <c r="Z202" s="100">
        <v>0</v>
      </c>
      <c r="AA202" s="100">
        <v>0</v>
      </c>
      <c r="AB202" s="101">
        <v>0</v>
      </c>
      <c r="AC202" s="101">
        <v>0</v>
      </c>
      <c r="AD202" s="101">
        <v>0</v>
      </c>
      <c r="AE202" s="101">
        <v>0</v>
      </c>
      <c r="AF202" s="101">
        <v>0</v>
      </c>
      <c r="AG202" s="101">
        <v>0</v>
      </c>
      <c r="AH202" s="102"/>
      <c r="AI202" s="102"/>
      <c r="AJ202" s="102"/>
      <c r="AK202" s="102"/>
      <c r="AL202" s="102"/>
      <c r="AM202" s="103">
        <v>1</v>
      </c>
      <c r="AN202" s="103">
        <v>1</v>
      </c>
      <c r="AO202" s="103">
        <v>1</v>
      </c>
      <c r="AP202" s="103">
        <v>1</v>
      </c>
      <c r="AQ202" s="103">
        <v>1</v>
      </c>
      <c r="AR202" s="100">
        <v>0</v>
      </c>
      <c r="AS202" s="100">
        <v>0</v>
      </c>
      <c r="AT202" s="100">
        <v>0</v>
      </c>
      <c r="AU202" s="100">
        <v>0</v>
      </c>
      <c r="AV202" s="100">
        <v>0</v>
      </c>
      <c r="AW202" s="100">
        <v>0</v>
      </c>
      <c r="AX202" s="104">
        <v>1</v>
      </c>
      <c r="AY202" s="104" t="s">
        <v>621</v>
      </c>
      <c r="AZ202" s="106" t="s">
        <v>648</v>
      </c>
      <c r="BA202" s="89">
        <f t="shared" si="2"/>
        <v>0</v>
      </c>
      <c r="BB202" s="89"/>
    </row>
    <row r="203" spans="1:54" s="23" customFormat="1" ht="40.5" customHeight="1">
      <c r="A203" s="71" t="s">
        <v>190</v>
      </c>
      <c r="B203" s="71">
        <v>6</v>
      </c>
      <c r="C203" s="72" t="s">
        <v>490</v>
      </c>
      <c r="D203" s="98" t="s">
        <v>318</v>
      </c>
      <c r="E203" s="77" t="s">
        <v>569</v>
      </c>
      <c r="F203" s="77" t="s">
        <v>234</v>
      </c>
      <c r="G203" s="77" t="s">
        <v>314</v>
      </c>
      <c r="H203" s="77" t="s">
        <v>266</v>
      </c>
      <c r="I203" s="93">
        <v>41967</v>
      </c>
      <c r="J203" s="107">
        <v>42005</v>
      </c>
      <c r="K203" s="77" t="s">
        <v>229</v>
      </c>
      <c r="L203" s="91" t="s">
        <v>225</v>
      </c>
      <c r="M203" s="77" t="s">
        <v>509</v>
      </c>
      <c r="N203" s="75" t="s">
        <v>150</v>
      </c>
      <c r="O203" s="91" t="s">
        <v>226</v>
      </c>
      <c r="P203" s="91" t="s">
        <v>227</v>
      </c>
      <c r="Q203" s="77" t="s">
        <v>241</v>
      </c>
      <c r="R203" s="95" t="s">
        <v>530</v>
      </c>
      <c r="S203" s="96" t="s">
        <v>251</v>
      </c>
      <c r="T203" s="84"/>
      <c r="U203" s="98" t="s">
        <v>55</v>
      </c>
      <c r="V203" s="99" t="str">
        <f>IF(ISBLANK(U203),"", IF(ISERROR(VLOOKUP(U203,Справочники!$A$32:$B$87,2,FALSE)),"Группы полномочий",VLOOKUP(U203,Справочники!$A$32:$B$87,2,FALSE)))</f>
        <v>12.2 - Тушение пожаров (за исключением лесных пожаров), ликвидация чрезвычайных ситуаций, первичные меры пожарной безопасности</v>
      </c>
      <c r="W203" s="75" t="s">
        <v>194</v>
      </c>
      <c r="X203" s="84"/>
      <c r="Y203" s="100">
        <v>0</v>
      </c>
      <c r="Z203" s="100">
        <v>0</v>
      </c>
      <c r="AA203" s="100">
        <v>0</v>
      </c>
      <c r="AB203" s="101">
        <v>0</v>
      </c>
      <c r="AC203" s="101">
        <v>0</v>
      </c>
      <c r="AD203" s="101">
        <v>0</v>
      </c>
      <c r="AE203" s="101">
        <v>0</v>
      </c>
      <c r="AF203" s="101">
        <v>0</v>
      </c>
      <c r="AG203" s="101">
        <v>0</v>
      </c>
      <c r="AH203" s="102"/>
      <c r="AI203" s="102"/>
      <c r="AJ203" s="102"/>
      <c r="AK203" s="102"/>
      <c r="AL203" s="102"/>
      <c r="AM203" s="103">
        <v>1</v>
      </c>
      <c r="AN203" s="103">
        <v>1</v>
      </c>
      <c r="AO203" s="103">
        <v>1</v>
      </c>
      <c r="AP203" s="103">
        <v>1</v>
      </c>
      <c r="AQ203" s="103">
        <v>1</v>
      </c>
      <c r="AR203" s="100">
        <v>0</v>
      </c>
      <c r="AS203" s="100">
        <v>0</v>
      </c>
      <c r="AT203" s="100">
        <v>0</v>
      </c>
      <c r="AU203" s="100">
        <v>0</v>
      </c>
      <c r="AV203" s="100">
        <v>0</v>
      </c>
      <c r="AW203" s="100">
        <v>0</v>
      </c>
      <c r="AX203" s="104">
        <v>1</v>
      </c>
      <c r="AY203" s="104" t="s">
        <v>620</v>
      </c>
      <c r="AZ203" s="106" t="s">
        <v>641</v>
      </c>
      <c r="BA203" s="89">
        <f t="shared" si="2"/>
        <v>0</v>
      </c>
      <c r="BB203" s="89"/>
    </row>
    <row r="204" spans="1:54" s="23" customFormat="1" ht="65.25" customHeight="1">
      <c r="A204" s="71" t="s">
        <v>190</v>
      </c>
      <c r="B204" s="71">
        <v>7</v>
      </c>
      <c r="C204" s="72" t="s">
        <v>491</v>
      </c>
      <c r="D204" s="98" t="s">
        <v>318</v>
      </c>
      <c r="E204" s="77" t="s">
        <v>569</v>
      </c>
      <c r="F204" s="77" t="s">
        <v>235</v>
      </c>
      <c r="G204" s="114" t="s">
        <v>315</v>
      </c>
      <c r="H204" s="77" t="s">
        <v>244</v>
      </c>
      <c r="I204" s="93">
        <v>43797</v>
      </c>
      <c r="J204" s="107">
        <v>43831</v>
      </c>
      <c r="K204" s="77" t="s">
        <v>229</v>
      </c>
      <c r="L204" s="91" t="s">
        <v>225</v>
      </c>
      <c r="M204" s="77" t="s">
        <v>511</v>
      </c>
      <c r="N204" s="75" t="s">
        <v>150</v>
      </c>
      <c r="O204" s="91" t="s">
        <v>226</v>
      </c>
      <c r="P204" s="91" t="s">
        <v>227</v>
      </c>
      <c r="Q204" s="77" t="s">
        <v>241</v>
      </c>
      <c r="R204" s="95" t="s">
        <v>530</v>
      </c>
      <c r="S204" s="117" t="s">
        <v>274</v>
      </c>
      <c r="T204" s="84"/>
      <c r="U204" s="98" t="s">
        <v>57</v>
      </c>
      <c r="V204" s="99" t="str">
        <f>IF(ISBLANK(U204),"", IF(ISERROR(VLOOKUP(U204,Справочники!$A$32:$B$87,2,FALSE)),"Группы полномочий",VLOOKUP(U204,Справочники!$A$32:$B$87,2,FALSE)))</f>
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</c>
      <c r="W204" s="75" t="s">
        <v>194</v>
      </c>
      <c r="X204" s="84"/>
      <c r="Y204" s="100">
        <v>0</v>
      </c>
      <c r="Z204" s="100">
        <v>0</v>
      </c>
      <c r="AA204" s="100">
        <v>0</v>
      </c>
      <c r="AB204" s="101">
        <v>0</v>
      </c>
      <c r="AC204" s="101">
        <v>0</v>
      </c>
      <c r="AD204" s="101">
        <v>0</v>
      </c>
      <c r="AE204" s="101">
        <v>0</v>
      </c>
      <c r="AF204" s="101">
        <v>0</v>
      </c>
      <c r="AG204" s="101">
        <v>0</v>
      </c>
      <c r="AH204" s="102"/>
      <c r="AI204" s="102"/>
      <c r="AJ204" s="102"/>
      <c r="AK204" s="102"/>
      <c r="AL204" s="102"/>
      <c r="AM204" s="103">
        <v>0.5</v>
      </c>
      <c r="AN204" s="103">
        <v>1</v>
      </c>
      <c r="AO204" s="103">
        <v>1</v>
      </c>
      <c r="AP204" s="103">
        <v>1</v>
      </c>
      <c r="AQ204" s="103">
        <v>1</v>
      </c>
      <c r="AR204" s="100">
        <v>0</v>
      </c>
      <c r="AS204" s="100">
        <v>0</v>
      </c>
      <c r="AT204" s="100">
        <v>0</v>
      </c>
      <c r="AU204" s="100">
        <v>0</v>
      </c>
      <c r="AV204" s="100">
        <v>0</v>
      </c>
      <c r="AW204" s="100">
        <v>0</v>
      </c>
      <c r="AX204" s="104">
        <v>1</v>
      </c>
      <c r="AY204" s="104" t="s">
        <v>621</v>
      </c>
      <c r="AZ204" s="106" t="s">
        <v>648</v>
      </c>
      <c r="BA204" s="89">
        <f t="shared" si="2"/>
        <v>0</v>
      </c>
      <c r="BB204" s="89"/>
    </row>
    <row r="205" spans="1:54" s="23" customFormat="1" ht="62.25" customHeight="1">
      <c r="A205" s="71" t="s">
        <v>190</v>
      </c>
      <c r="B205" s="71">
        <v>8</v>
      </c>
      <c r="C205" s="72" t="s">
        <v>492</v>
      </c>
      <c r="D205" s="98" t="s">
        <v>318</v>
      </c>
      <c r="E205" s="77" t="s">
        <v>569</v>
      </c>
      <c r="F205" s="77" t="s">
        <v>236</v>
      </c>
      <c r="G205" s="114" t="s">
        <v>316</v>
      </c>
      <c r="H205" s="77" t="s">
        <v>267</v>
      </c>
      <c r="I205" s="93">
        <v>43797</v>
      </c>
      <c r="J205" s="107">
        <v>43831</v>
      </c>
      <c r="K205" s="77" t="s">
        <v>229</v>
      </c>
      <c r="L205" s="91" t="s">
        <v>225</v>
      </c>
      <c r="M205" s="77" t="s">
        <v>512</v>
      </c>
      <c r="N205" s="75" t="s">
        <v>150</v>
      </c>
      <c r="O205" s="91" t="s">
        <v>226</v>
      </c>
      <c r="P205" s="91" t="s">
        <v>227</v>
      </c>
      <c r="Q205" s="77" t="s">
        <v>241</v>
      </c>
      <c r="R205" s="95" t="s">
        <v>530</v>
      </c>
      <c r="S205" s="96" t="s">
        <v>275</v>
      </c>
      <c r="T205" s="84"/>
      <c r="U205" s="98" t="s">
        <v>16</v>
      </c>
      <c r="V205" s="108" t="s">
        <v>106</v>
      </c>
      <c r="W205" s="75" t="s">
        <v>194</v>
      </c>
      <c r="X205" s="84"/>
      <c r="Y205" s="100">
        <v>0</v>
      </c>
      <c r="Z205" s="100">
        <v>0</v>
      </c>
      <c r="AA205" s="100">
        <v>0</v>
      </c>
      <c r="AB205" s="101">
        <v>0</v>
      </c>
      <c r="AC205" s="101">
        <v>0</v>
      </c>
      <c r="AD205" s="101">
        <v>0</v>
      </c>
      <c r="AE205" s="101">
        <v>0</v>
      </c>
      <c r="AF205" s="101">
        <v>0</v>
      </c>
      <c r="AG205" s="101">
        <v>0</v>
      </c>
      <c r="AH205" s="102"/>
      <c r="AI205" s="102"/>
      <c r="AJ205" s="102"/>
      <c r="AK205" s="102"/>
      <c r="AL205" s="102"/>
      <c r="AM205" s="103">
        <v>1</v>
      </c>
      <c r="AN205" s="103">
        <v>1</v>
      </c>
      <c r="AO205" s="103">
        <v>1</v>
      </c>
      <c r="AP205" s="103">
        <v>1</v>
      </c>
      <c r="AQ205" s="103">
        <v>1</v>
      </c>
      <c r="AR205" s="100">
        <v>0</v>
      </c>
      <c r="AS205" s="100">
        <v>0</v>
      </c>
      <c r="AT205" s="100">
        <v>0</v>
      </c>
      <c r="AU205" s="100">
        <v>0</v>
      </c>
      <c r="AV205" s="100">
        <v>0</v>
      </c>
      <c r="AW205" s="100">
        <v>0</v>
      </c>
      <c r="AX205" s="104">
        <v>1</v>
      </c>
      <c r="AY205" s="104" t="s">
        <v>621</v>
      </c>
      <c r="AZ205" s="106" t="s">
        <v>648</v>
      </c>
      <c r="BA205" s="89">
        <f t="shared" si="2"/>
        <v>0</v>
      </c>
      <c r="BB205" s="89"/>
    </row>
    <row r="206" spans="1:54" s="23" customFormat="1" ht="63.75" customHeight="1">
      <c r="A206" s="71" t="s">
        <v>190</v>
      </c>
      <c r="B206" s="71">
        <v>9</v>
      </c>
      <c r="C206" s="72" t="s">
        <v>493</v>
      </c>
      <c r="D206" s="98" t="s">
        <v>318</v>
      </c>
      <c r="E206" s="77" t="s">
        <v>569</v>
      </c>
      <c r="F206" s="77" t="s">
        <v>237</v>
      </c>
      <c r="G206" s="77" t="s">
        <v>273</v>
      </c>
      <c r="H206" s="77" t="s">
        <v>268</v>
      </c>
      <c r="I206" s="93">
        <v>40630</v>
      </c>
      <c r="J206" s="107">
        <v>40544</v>
      </c>
      <c r="K206" s="77" t="s">
        <v>229</v>
      </c>
      <c r="L206" s="91" t="s">
        <v>225</v>
      </c>
      <c r="M206" s="77" t="s">
        <v>513</v>
      </c>
      <c r="N206" s="75" t="s">
        <v>150</v>
      </c>
      <c r="O206" s="91" t="s">
        <v>226</v>
      </c>
      <c r="P206" s="91" t="s">
        <v>227</v>
      </c>
      <c r="Q206" s="77" t="s">
        <v>241</v>
      </c>
      <c r="R206" s="95" t="s">
        <v>530</v>
      </c>
      <c r="S206" s="96" t="s">
        <v>625</v>
      </c>
      <c r="T206" s="84"/>
      <c r="U206" s="98" t="s">
        <v>45</v>
      </c>
      <c r="V206" s="108" t="s">
        <v>128</v>
      </c>
      <c r="W206" s="75" t="s">
        <v>194</v>
      </c>
      <c r="X206" s="84"/>
      <c r="Y206" s="100">
        <v>0</v>
      </c>
      <c r="Z206" s="100">
        <v>0</v>
      </c>
      <c r="AA206" s="100">
        <v>0</v>
      </c>
      <c r="AB206" s="101">
        <v>0</v>
      </c>
      <c r="AC206" s="101">
        <v>0.5</v>
      </c>
      <c r="AD206" s="101">
        <v>1.1000000000000001</v>
      </c>
      <c r="AE206" s="101">
        <v>0.9</v>
      </c>
      <c r="AF206" s="101">
        <v>0.9</v>
      </c>
      <c r="AG206" s="101">
        <v>0.8</v>
      </c>
      <c r="AH206" s="102"/>
      <c r="AI206" s="102"/>
      <c r="AJ206" s="102"/>
      <c r="AK206" s="102"/>
      <c r="AL206" s="102"/>
      <c r="AM206" s="103">
        <v>1</v>
      </c>
      <c r="AN206" s="103">
        <v>1</v>
      </c>
      <c r="AO206" s="103">
        <v>1</v>
      </c>
      <c r="AP206" s="103">
        <v>1</v>
      </c>
      <c r="AQ206" s="103">
        <v>1</v>
      </c>
      <c r="AR206" s="100">
        <v>0</v>
      </c>
      <c r="AS206" s="100">
        <v>2</v>
      </c>
      <c r="AT206" s="100">
        <v>2</v>
      </c>
      <c r="AU206" s="100">
        <v>2</v>
      </c>
      <c r="AV206" s="100">
        <v>2</v>
      </c>
      <c r="AW206" s="100">
        <v>2</v>
      </c>
      <c r="AX206" s="104">
        <v>2</v>
      </c>
      <c r="AY206" s="104" t="s">
        <v>619</v>
      </c>
      <c r="AZ206" s="112" t="s">
        <v>623</v>
      </c>
      <c r="BA206" s="89">
        <f t="shared" ref="BA206:BA209" si="3">AS206+AT206+AU206+AV206+AW206</f>
        <v>10</v>
      </c>
      <c r="BB206" s="89"/>
    </row>
    <row r="207" spans="1:54" s="23" customFormat="1" ht="26.25" customHeight="1">
      <c r="A207" s="71" t="s">
        <v>190</v>
      </c>
      <c r="B207" s="71">
        <v>10</v>
      </c>
      <c r="C207" s="72" t="s">
        <v>494</v>
      </c>
      <c r="D207" s="98" t="s">
        <v>318</v>
      </c>
      <c r="E207" s="77" t="s">
        <v>569</v>
      </c>
      <c r="F207" s="77" t="s">
        <v>263</v>
      </c>
      <c r="G207" s="77" t="s">
        <v>217</v>
      </c>
      <c r="H207" s="77" t="s">
        <v>221</v>
      </c>
      <c r="I207" s="93">
        <v>41967</v>
      </c>
      <c r="J207" s="107">
        <v>42005</v>
      </c>
      <c r="K207" s="77" t="s">
        <v>229</v>
      </c>
      <c r="L207" s="91" t="s">
        <v>225</v>
      </c>
      <c r="M207" s="77" t="s">
        <v>506</v>
      </c>
      <c r="N207" s="75" t="s">
        <v>150</v>
      </c>
      <c r="O207" s="91" t="s">
        <v>226</v>
      </c>
      <c r="P207" s="91" t="s">
        <v>227</v>
      </c>
      <c r="Q207" s="77" t="s">
        <v>241</v>
      </c>
      <c r="R207" s="95" t="s">
        <v>530</v>
      </c>
      <c r="S207" s="96" t="s">
        <v>639</v>
      </c>
      <c r="T207" s="84"/>
      <c r="U207" s="98" t="s">
        <v>43</v>
      </c>
      <c r="V207" s="99" t="str">
        <f>IF(ISBLANK(U207),"", IF(ISERROR(VLOOKUP(U207,Справочники!$A$32:$B$87,2,FALSE)),"Группы полномочий",VLOOKUP(U207,Справочники!$A$32:$B$87,2,FALSE)))</f>
        <v>10 - Социальная поддержка населения</v>
      </c>
      <c r="W207" s="75" t="s">
        <v>194</v>
      </c>
      <c r="X207" s="84"/>
      <c r="Y207" s="100">
        <v>0</v>
      </c>
      <c r="Z207" s="100">
        <v>0.1</v>
      </c>
      <c r="AA207" s="100">
        <v>0.4</v>
      </c>
      <c r="AB207" s="101">
        <v>0.6</v>
      </c>
      <c r="AC207" s="101">
        <v>2.5</v>
      </c>
      <c r="AD207" s="101">
        <v>4.0999999999999996</v>
      </c>
      <c r="AE207" s="101">
        <v>3.2</v>
      </c>
      <c r="AF207" s="101">
        <v>4.0999999999999996</v>
      </c>
      <c r="AG207" s="101">
        <v>2.5</v>
      </c>
      <c r="AH207" s="102"/>
      <c r="AI207" s="102"/>
      <c r="AJ207" s="102"/>
      <c r="AK207" s="102"/>
      <c r="AL207" s="102"/>
      <c r="AM207" s="103">
        <v>3</v>
      </c>
      <c r="AN207" s="103">
        <v>3</v>
      </c>
      <c r="AO207" s="103">
        <v>3</v>
      </c>
      <c r="AP207" s="103">
        <v>3</v>
      </c>
      <c r="AQ207" s="103">
        <v>3</v>
      </c>
      <c r="AR207" s="100">
        <v>5</v>
      </c>
      <c r="AS207" s="100">
        <v>33</v>
      </c>
      <c r="AT207" s="100">
        <v>29</v>
      </c>
      <c r="AU207" s="100">
        <v>28</v>
      </c>
      <c r="AV207" s="100">
        <v>29</v>
      </c>
      <c r="AW207" s="100">
        <v>22</v>
      </c>
      <c r="AX207" s="104">
        <v>23</v>
      </c>
      <c r="AY207" s="104" t="s">
        <v>619</v>
      </c>
      <c r="AZ207" s="106" t="s">
        <v>640</v>
      </c>
      <c r="BA207" s="89">
        <f t="shared" si="3"/>
        <v>141</v>
      </c>
      <c r="BB207" s="89"/>
    </row>
    <row r="208" spans="1:54" s="23" customFormat="1" ht="35.25" customHeight="1">
      <c r="A208" s="71" t="s">
        <v>190</v>
      </c>
      <c r="B208" s="71">
        <v>11</v>
      </c>
      <c r="C208" s="72" t="s">
        <v>495</v>
      </c>
      <c r="D208" s="98" t="s">
        <v>318</v>
      </c>
      <c r="E208" s="77" t="s">
        <v>569</v>
      </c>
      <c r="F208" s="77" t="s">
        <v>264</v>
      </c>
      <c r="G208" s="148" t="s">
        <v>219</v>
      </c>
      <c r="H208" s="148" t="s">
        <v>223</v>
      </c>
      <c r="I208" s="93">
        <v>39029</v>
      </c>
      <c r="J208" s="107">
        <v>39083</v>
      </c>
      <c r="K208" s="77" t="s">
        <v>229</v>
      </c>
      <c r="L208" s="91" t="s">
        <v>225</v>
      </c>
      <c r="M208" s="77" t="s">
        <v>508</v>
      </c>
      <c r="N208" s="75" t="s">
        <v>150</v>
      </c>
      <c r="O208" s="74" t="s">
        <v>630</v>
      </c>
      <c r="P208" s="91" t="s">
        <v>227</v>
      </c>
      <c r="Q208" s="77" t="s">
        <v>241</v>
      </c>
      <c r="R208" s="95" t="s">
        <v>530</v>
      </c>
      <c r="S208" s="96" t="s">
        <v>276</v>
      </c>
      <c r="T208" s="84"/>
      <c r="U208" s="98" t="s">
        <v>47</v>
      </c>
      <c r="V208" s="99" t="str">
        <f>IF(ISBLANK(U208),"", IF(ISERROR(VLOOKUP(U208,Справочники!$A$32:$B$87,2,FALSE)),"Группы полномочий",VLOOKUP(U208,Справочники!$A$32:$B$87,2,FALSE)))</f>
        <v>10.4 - Расходные обязательства по предоставлению мер социальной поддержки детям-сиротам и детям, оставшимся без попечения родителей</v>
      </c>
      <c r="W208" s="75" t="s">
        <v>194</v>
      </c>
      <c r="X208" s="84"/>
      <c r="Y208" s="100">
        <v>0</v>
      </c>
      <c r="Z208" s="100">
        <v>0</v>
      </c>
      <c r="AA208" s="100">
        <v>0</v>
      </c>
      <c r="AB208" s="101">
        <v>0</v>
      </c>
      <c r="AC208" s="101">
        <v>0</v>
      </c>
      <c r="AD208" s="101">
        <v>0</v>
      </c>
      <c r="AE208" s="101">
        <v>0</v>
      </c>
      <c r="AF208" s="101">
        <v>0</v>
      </c>
      <c r="AG208" s="101">
        <v>0</v>
      </c>
      <c r="AH208" s="102"/>
      <c r="AI208" s="102"/>
      <c r="AJ208" s="102"/>
      <c r="AK208" s="102"/>
      <c r="AL208" s="102"/>
      <c r="AM208" s="103">
        <v>1</v>
      </c>
      <c r="AN208" s="103">
        <v>1</v>
      </c>
      <c r="AO208" s="103">
        <v>1</v>
      </c>
      <c r="AP208" s="103">
        <v>1</v>
      </c>
      <c r="AQ208" s="103">
        <v>1</v>
      </c>
      <c r="AR208" s="100">
        <v>0</v>
      </c>
      <c r="AS208" s="100">
        <v>0</v>
      </c>
      <c r="AT208" s="100">
        <v>0</v>
      </c>
      <c r="AU208" s="100">
        <v>0</v>
      </c>
      <c r="AV208" s="100">
        <v>0</v>
      </c>
      <c r="AW208" s="100">
        <v>0</v>
      </c>
      <c r="AX208" s="104">
        <v>0</v>
      </c>
      <c r="AY208" s="104" t="s">
        <v>620</v>
      </c>
      <c r="AZ208" s="106" t="s">
        <v>646</v>
      </c>
      <c r="BA208" s="89">
        <f t="shared" si="3"/>
        <v>0</v>
      </c>
      <c r="BB208" s="89"/>
    </row>
    <row r="209" spans="1:54" s="23" customFormat="1" ht="42" customHeight="1">
      <c r="A209" s="71" t="s">
        <v>190</v>
      </c>
      <c r="B209" s="71">
        <v>12</v>
      </c>
      <c r="C209" s="72" t="s">
        <v>496</v>
      </c>
      <c r="D209" s="98" t="s">
        <v>318</v>
      </c>
      <c r="E209" s="77" t="s">
        <v>569</v>
      </c>
      <c r="F209" s="77" t="s">
        <v>238</v>
      </c>
      <c r="G209" s="77" t="s">
        <v>239</v>
      </c>
      <c r="H209" s="77" t="s">
        <v>317</v>
      </c>
      <c r="I209" s="93">
        <v>39029</v>
      </c>
      <c r="J209" s="107">
        <v>39083</v>
      </c>
      <c r="K209" s="77" t="s">
        <v>229</v>
      </c>
      <c r="L209" s="107">
        <v>44197</v>
      </c>
      <c r="M209" s="77" t="s">
        <v>510</v>
      </c>
      <c r="N209" s="75" t="s">
        <v>69</v>
      </c>
      <c r="O209" s="77" t="s">
        <v>242</v>
      </c>
      <c r="P209" s="91" t="s">
        <v>227</v>
      </c>
      <c r="Q209" s="77" t="s">
        <v>241</v>
      </c>
      <c r="R209" s="95" t="s">
        <v>530</v>
      </c>
      <c r="S209" s="96" t="s">
        <v>625</v>
      </c>
      <c r="T209" s="84"/>
      <c r="U209" s="98" t="s">
        <v>13</v>
      </c>
      <c r="V209" s="108" t="s">
        <v>103</v>
      </c>
      <c r="W209" s="77" t="s">
        <v>243</v>
      </c>
      <c r="X209" s="84"/>
      <c r="Y209" s="100"/>
      <c r="Z209" s="100"/>
      <c r="AA209" s="100"/>
      <c r="AB209" s="101">
        <v>18.835999999999999</v>
      </c>
      <c r="AC209" s="101">
        <v>20.143999999999998</v>
      </c>
      <c r="AD209" s="101">
        <v>23.806000000000001</v>
      </c>
      <c r="AE209" s="101">
        <v>22.66</v>
      </c>
      <c r="AF209" s="101">
        <v>21.055</v>
      </c>
      <c r="AG209" s="101">
        <v>21.055</v>
      </c>
      <c r="AH209" s="102"/>
      <c r="AI209" s="102"/>
      <c r="AJ209" s="102"/>
      <c r="AK209" s="102"/>
      <c r="AL209" s="102"/>
      <c r="AM209" s="103">
        <v>0</v>
      </c>
      <c r="AN209" s="103" t="s">
        <v>621</v>
      </c>
      <c r="AO209" s="103" t="s">
        <v>621</v>
      </c>
      <c r="AP209" s="103" t="s">
        <v>621</v>
      </c>
      <c r="AQ209" s="103" t="s">
        <v>621</v>
      </c>
      <c r="AR209" s="100">
        <v>1</v>
      </c>
      <c r="AS209" s="100">
        <v>1</v>
      </c>
      <c r="AT209" s="100">
        <v>1</v>
      </c>
      <c r="AU209" s="100">
        <v>1</v>
      </c>
      <c r="AV209" s="100">
        <v>1</v>
      </c>
      <c r="AW209" s="100">
        <v>1</v>
      </c>
      <c r="AX209" s="104">
        <v>0</v>
      </c>
      <c r="AY209" s="100" t="s">
        <v>619</v>
      </c>
      <c r="AZ209" s="112"/>
      <c r="BA209" s="89">
        <f t="shared" si="3"/>
        <v>5</v>
      </c>
      <c r="BB209" s="89"/>
    </row>
  </sheetData>
  <sheetProtection formatCells="0" insertColumns="0" insertRows="0" insertHyperlinks="0" deleteColumns="0" deleteRows="0" sort="0" autoFilter="0" pivotTables="0"/>
  <mergeCells count="63">
    <mergeCell ref="AN5:AQ5"/>
    <mergeCell ref="AR5:AW5"/>
    <mergeCell ref="AR6:AX6"/>
    <mergeCell ref="Y5:AA5"/>
    <mergeCell ref="AB5:AG5"/>
    <mergeCell ref="AI5:AL5"/>
    <mergeCell ref="Y6:AA6"/>
    <mergeCell ref="AB6:AQ6"/>
    <mergeCell ref="X6:X8"/>
    <mergeCell ref="W6:W8"/>
    <mergeCell ref="V7:V8"/>
    <mergeCell ref="S6:S8"/>
    <mergeCell ref="A12:AZ12"/>
    <mergeCell ref="AY6:AY7"/>
    <mergeCell ref="AZ6:AZ7"/>
    <mergeCell ref="AO7:AQ7"/>
    <mergeCell ref="AR7:AW7"/>
    <mergeCell ref="AB7:AG7"/>
    <mergeCell ref="AJ7:AL7"/>
    <mergeCell ref="M4:V4"/>
    <mergeCell ref="P6:P8"/>
    <mergeCell ref="O6:O8"/>
    <mergeCell ref="N6:N8"/>
    <mergeCell ref="E5:F5"/>
    <mergeCell ref="E4:L4"/>
    <mergeCell ref="L6:L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D6:D8"/>
    <mergeCell ref="A81:X81"/>
    <mergeCell ref="A91:X91"/>
    <mergeCell ref="M6:M8"/>
    <mergeCell ref="A6:A8"/>
    <mergeCell ref="A52:X52"/>
    <mergeCell ref="A72:X72"/>
    <mergeCell ref="A62:X62"/>
    <mergeCell ref="R6:R8"/>
    <mergeCell ref="U6:V6"/>
    <mergeCell ref="Q6:Q8"/>
    <mergeCell ref="T6:T8"/>
    <mergeCell ref="U7:U8"/>
    <mergeCell ref="A32:X32"/>
    <mergeCell ref="A42:X42"/>
    <mergeCell ref="A22:AZ22"/>
    <mergeCell ref="A10:AZ10"/>
    <mergeCell ref="A104:AZ104"/>
    <mergeCell ref="A117:AZ117"/>
    <mergeCell ref="A130:AZ130"/>
    <mergeCell ref="A139:AZ139"/>
    <mergeCell ref="A149:AZ149"/>
    <mergeCell ref="A158:AZ158"/>
    <mergeCell ref="A168:AZ168"/>
    <mergeCell ref="A175:AZ175"/>
    <mergeCell ref="A187:AZ187"/>
    <mergeCell ref="A197:AZ197"/>
  </mergeCells>
  <conditionalFormatting sqref="D13:D21 D23:D31">
    <cfRule type="dataBar" priority="102">
      <dataBar>
        <cfvo type="min" val="0"/>
        <cfvo type="max" val="0"/>
        <color rgb="FF638EC6"/>
      </dataBar>
    </cfRule>
  </conditionalFormatting>
  <conditionalFormatting sqref="D26:D30">
    <cfRule type="dataBar" priority="106">
      <dataBar>
        <cfvo type="min" val="0"/>
        <cfvo type="max" val="0"/>
        <color rgb="FF638EC6"/>
      </dataBar>
    </cfRule>
  </conditionalFormatting>
  <conditionalFormatting sqref="D33:D41">
    <cfRule type="dataBar" priority="90">
      <dataBar>
        <cfvo type="min" val="0"/>
        <cfvo type="max" val="0"/>
        <color rgb="FF638EC6"/>
      </dataBar>
    </cfRule>
  </conditionalFormatting>
  <conditionalFormatting sqref="D36:D40">
    <cfRule type="dataBar" priority="89">
      <dataBar>
        <cfvo type="min" val="0"/>
        <cfvo type="max" val="0"/>
        <color rgb="FF638EC6"/>
      </dataBar>
    </cfRule>
  </conditionalFormatting>
  <conditionalFormatting sqref="D43:D51">
    <cfRule type="dataBar" priority="88">
      <dataBar>
        <cfvo type="min" val="0"/>
        <cfvo type="max" val="0"/>
        <color rgb="FF638EC6"/>
      </dataBar>
    </cfRule>
  </conditionalFormatting>
  <conditionalFormatting sqref="D46:D50">
    <cfRule type="dataBar" priority="87">
      <dataBar>
        <cfvo type="min" val="0"/>
        <cfvo type="max" val="0"/>
        <color rgb="FF638EC6"/>
      </dataBar>
    </cfRule>
  </conditionalFormatting>
  <conditionalFormatting sqref="D53:D61 D63:D71">
    <cfRule type="dataBar" priority="86">
      <dataBar>
        <cfvo type="min" val="0"/>
        <cfvo type="max" val="0"/>
        <color rgb="FF638EC6"/>
      </dataBar>
    </cfRule>
  </conditionalFormatting>
  <conditionalFormatting sqref="D56:D60">
    <cfRule type="dataBar" priority="85">
      <dataBar>
        <cfvo type="min" val="0"/>
        <cfvo type="max" val="0"/>
        <color rgb="FF638EC6"/>
      </dataBar>
    </cfRule>
  </conditionalFormatting>
  <conditionalFormatting sqref="D63:D71">
    <cfRule type="dataBar" priority="82">
      <dataBar>
        <cfvo type="min" val="0"/>
        <cfvo type="max" val="0"/>
        <color rgb="FF638EC6"/>
      </dataBar>
    </cfRule>
  </conditionalFormatting>
  <conditionalFormatting sqref="D66:D70">
    <cfRule type="dataBar" priority="81">
      <dataBar>
        <cfvo type="min" val="0"/>
        <cfvo type="max" val="0"/>
        <color rgb="FF638EC6"/>
      </dataBar>
    </cfRule>
  </conditionalFormatting>
  <conditionalFormatting sqref="D73:D80">
    <cfRule type="dataBar" priority="119">
      <dataBar>
        <cfvo type="min" val="0"/>
        <cfvo type="max" val="0"/>
        <color rgb="FF638EC6"/>
      </dataBar>
    </cfRule>
  </conditionalFormatting>
  <conditionalFormatting sqref="D76:D79">
    <cfRule type="dataBar" priority="121">
      <dataBar>
        <cfvo type="min" val="0"/>
        <cfvo type="max" val="0"/>
        <color rgb="FF638EC6"/>
      </dataBar>
    </cfRule>
  </conditionalFormatting>
  <conditionalFormatting sqref="D82:D90">
    <cfRule type="dataBar" priority="79">
      <dataBar>
        <cfvo type="min" val="0"/>
        <cfvo type="max" val="0"/>
        <color rgb="FF638EC6"/>
      </dataBar>
    </cfRule>
  </conditionalFormatting>
  <conditionalFormatting sqref="D85:D89">
    <cfRule type="dataBar" priority="77">
      <dataBar>
        <cfvo type="min" val="0"/>
        <cfvo type="max" val="0"/>
        <color rgb="FF638EC6"/>
      </dataBar>
    </cfRule>
  </conditionalFormatting>
  <conditionalFormatting sqref="D92:D103">
    <cfRule type="dataBar" priority="76">
      <dataBar>
        <cfvo type="min" val="0"/>
        <cfvo type="max" val="0"/>
        <color rgb="FF638EC6"/>
      </dataBar>
    </cfRule>
  </conditionalFormatting>
  <conditionalFormatting sqref="D95:D102">
    <cfRule type="dataBar" priority="75">
      <dataBar>
        <cfvo type="min" val="0"/>
        <cfvo type="max" val="0"/>
        <color rgb="FF638EC6"/>
      </dataBar>
    </cfRule>
  </conditionalFormatting>
  <conditionalFormatting sqref="D96">
    <cfRule type="dataBar" priority="73">
      <dataBar>
        <cfvo type="min" val="0"/>
        <cfvo type="max" val="0"/>
        <color rgb="FF638EC6"/>
      </dataBar>
    </cfRule>
  </conditionalFormatting>
  <conditionalFormatting sqref="D105:D116">
    <cfRule type="dataBar" priority="67">
      <dataBar>
        <cfvo type="min" val="0"/>
        <cfvo type="max" val="0"/>
        <color rgb="FF638EC6"/>
      </dataBar>
    </cfRule>
  </conditionalFormatting>
  <conditionalFormatting sqref="D108:D115">
    <cfRule type="dataBar" priority="66">
      <dataBar>
        <cfvo type="min" val="0"/>
        <cfvo type="max" val="0"/>
        <color rgb="FF638EC6"/>
      </dataBar>
    </cfRule>
  </conditionalFormatting>
  <conditionalFormatting sqref="D109">
    <cfRule type="dataBar" priority="64">
      <dataBar>
        <cfvo type="min" val="0"/>
        <cfvo type="max" val="0"/>
        <color rgb="FF638EC6"/>
      </dataBar>
    </cfRule>
  </conditionalFormatting>
  <conditionalFormatting sqref="D118:D129">
    <cfRule type="dataBar" priority="58">
      <dataBar>
        <cfvo type="min" val="0"/>
        <cfvo type="max" val="0"/>
        <color rgb="FF638EC6"/>
      </dataBar>
    </cfRule>
  </conditionalFormatting>
  <conditionalFormatting sqref="D121:D128">
    <cfRule type="dataBar" priority="57">
      <dataBar>
        <cfvo type="min" val="0"/>
        <cfvo type="max" val="0"/>
        <color rgb="FF638EC6"/>
      </dataBar>
    </cfRule>
  </conditionalFormatting>
  <conditionalFormatting sqref="D122">
    <cfRule type="dataBar" priority="55">
      <dataBar>
        <cfvo type="min" val="0"/>
        <cfvo type="max" val="0"/>
        <color rgb="FF638EC6"/>
      </dataBar>
    </cfRule>
  </conditionalFormatting>
  <conditionalFormatting sqref="D135">
    <cfRule type="dataBar" priority="46">
      <dataBar>
        <cfvo type="min" val="0"/>
        <cfvo type="max" val="0"/>
        <color rgb="FF638EC6"/>
      </dataBar>
    </cfRule>
  </conditionalFormatting>
  <conditionalFormatting sqref="D131:D138">
    <cfRule type="dataBar" priority="173">
      <dataBar>
        <cfvo type="min" val="0"/>
        <cfvo type="max" val="0"/>
        <color rgb="FF638EC6"/>
      </dataBar>
    </cfRule>
  </conditionalFormatting>
  <conditionalFormatting sqref="D134:D138">
    <cfRule type="dataBar" priority="174">
      <dataBar>
        <cfvo type="min" val="0"/>
        <cfvo type="max" val="0"/>
        <color rgb="FF638EC6"/>
      </dataBar>
    </cfRule>
  </conditionalFormatting>
  <conditionalFormatting sqref="D144">
    <cfRule type="dataBar" priority="40">
      <dataBar>
        <cfvo type="min" val="0"/>
        <cfvo type="max" val="0"/>
        <color rgb="FF638EC6"/>
      </dataBar>
    </cfRule>
  </conditionalFormatting>
  <conditionalFormatting sqref="D140:D147">
    <cfRule type="dataBar" priority="39">
      <dataBar>
        <cfvo type="min" val="0"/>
        <cfvo type="max" val="0"/>
        <color rgb="FF638EC6"/>
      </dataBar>
    </cfRule>
  </conditionalFormatting>
  <conditionalFormatting sqref="D143:D147">
    <cfRule type="dataBar" priority="38">
      <dataBar>
        <cfvo type="min" val="0"/>
        <cfvo type="max" val="0"/>
        <color rgb="FF638EC6"/>
      </dataBar>
    </cfRule>
  </conditionalFormatting>
  <conditionalFormatting sqref="D148">
    <cfRule type="dataBar" priority="37">
      <dataBar>
        <cfvo type="min" val="0"/>
        <cfvo type="max" val="0"/>
        <color rgb="FF638EC6"/>
      </dataBar>
    </cfRule>
  </conditionalFormatting>
  <conditionalFormatting sqref="D150:D157">
    <cfRule type="dataBar" priority="246">
      <dataBar>
        <cfvo type="min" val="0"/>
        <cfvo type="max" val="0"/>
        <color rgb="FF638EC6"/>
      </dataBar>
    </cfRule>
  </conditionalFormatting>
  <conditionalFormatting sqref="D153:D156">
    <cfRule type="dataBar" priority="248">
      <dataBar>
        <cfvo type="min" val="0"/>
        <cfvo type="max" val="0"/>
        <color rgb="FF638EC6"/>
      </dataBar>
    </cfRule>
  </conditionalFormatting>
  <conditionalFormatting sqref="D163">
    <cfRule type="dataBar" priority="33">
      <dataBar>
        <cfvo type="min" val="0"/>
        <cfvo type="max" val="0"/>
        <color rgb="FF638EC6"/>
      </dataBar>
    </cfRule>
  </conditionalFormatting>
  <conditionalFormatting sqref="D159:D166">
    <cfRule type="dataBar" priority="32">
      <dataBar>
        <cfvo type="min" val="0"/>
        <cfvo type="max" val="0"/>
        <color rgb="FF638EC6"/>
      </dataBar>
    </cfRule>
  </conditionalFormatting>
  <conditionalFormatting sqref="D162:D166">
    <cfRule type="dataBar" priority="31">
      <dataBar>
        <cfvo type="min" val="0"/>
        <cfvo type="max" val="0"/>
        <color rgb="FF638EC6"/>
      </dataBar>
    </cfRule>
  </conditionalFormatting>
  <conditionalFormatting sqref="D167">
    <cfRule type="dataBar" priority="30">
      <dataBar>
        <cfvo type="min" val="0"/>
        <cfvo type="max" val="0"/>
        <color rgb="FF638EC6"/>
      </dataBar>
    </cfRule>
  </conditionalFormatting>
  <conditionalFormatting sqref="D174">
    <cfRule type="dataBar" priority="26">
      <dataBar>
        <cfvo type="min" val="0"/>
        <cfvo type="max" val="0"/>
        <color rgb="FF638EC6"/>
      </dataBar>
    </cfRule>
  </conditionalFormatting>
  <conditionalFormatting sqref="D169:D173">
    <cfRule type="dataBar" priority="375">
      <dataBar>
        <cfvo type="min" val="0"/>
        <cfvo type="max" val="0"/>
        <color rgb="FF638EC6"/>
      </dataBar>
    </cfRule>
  </conditionalFormatting>
  <conditionalFormatting sqref="D172:D173">
    <cfRule type="dataBar" priority="376">
      <dataBar>
        <cfvo type="min" val="0"/>
        <cfvo type="max" val="0"/>
        <color rgb="FF638EC6"/>
      </dataBar>
    </cfRule>
  </conditionalFormatting>
  <conditionalFormatting sqref="D180">
    <cfRule type="dataBar" priority="23">
      <dataBar>
        <cfvo type="min" val="0"/>
        <cfvo type="max" val="0"/>
        <color rgb="FF638EC6"/>
      </dataBar>
    </cfRule>
  </conditionalFormatting>
  <conditionalFormatting sqref="D176:D186">
    <cfRule type="dataBar" priority="420">
      <dataBar>
        <cfvo type="min" val="0"/>
        <cfvo type="max" val="0"/>
        <color rgb="FF638EC6"/>
      </dataBar>
    </cfRule>
  </conditionalFormatting>
  <conditionalFormatting sqref="D179:D185">
    <cfRule type="dataBar" priority="422">
      <dataBar>
        <cfvo type="min" val="0"/>
        <cfvo type="max" val="0"/>
        <color rgb="FF638EC6"/>
      </dataBar>
    </cfRule>
  </conditionalFormatting>
  <conditionalFormatting sqref="D181">
    <cfRule type="dataBar" priority="22">
      <dataBar>
        <cfvo type="min" val="0"/>
        <cfvo type="max" val="0"/>
        <color rgb="FF638EC6"/>
      </dataBar>
    </cfRule>
  </conditionalFormatting>
  <conditionalFormatting sqref="D182">
    <cfRule type="dataBar" priority="21">
      <dataBar>
        <cfvo type="min" val="0"/>
        <cfvo type="max" val="0"/>
        <color rgb="FF638EC6"/>
      </dataBar>
    </cfRule>
  </conditionalFormatting>
  <conditionalFormatting sqref="D183">
    <cfRule type="dataBar" priority="20">
      <dataBar>
        <cfvo type="min" val="0"/>
        <cfvo type="max" val="0"/>
        <color rgb="FF638EC6"/>
      </dataBar>
    </cfRule>
  </conditionalFormatting>
  <conditionalFormatting sqref="D184">
    <cfRule type="dataBar" priority="19">
      <dataBar>
        <cfvo type="min" val="0"/>
        <cfvo type="max" val="0"/>
        <color rgb="FF638EC6"/>
      </dataBar>
    </cfRule>
  </conditionalFormatting>
  <conditionalFormatting sqref="D185">
    <cfRule type="dataBar" priority="18">
      <dataBar>
        <cfvo type="min" val="0"/>
        <cfvo type="max" val="0"/>
        <color rgb="FF638EC6"/>
      </dataBar>
    </cfRule>
  </conditionalFormatting>
  <conditionalFormatting sqref="D186">
    <cfRule type="dataBar" priority="17">
      <dataBar>
        <cfvo type="min" val="0"/>
        <cfvo type="max" val="0"/>
        <color rgb="FF638EC6"/>
      </dataBar>
    </cfRule>
  </conditionalFormatting>
  <conditionalFormatting sqref="D192">
    <cfRule type="dataBar" priority="15">
      <dataBar>
        <cfvo type="min" val="0"/>
        <cfvo type="max" val="0"/>
        <color rgb="FF638EC6"/>
      </dataBar>
    </cfRule>
  </conditionalFormatting>
  <conditionalFormatting sqref="D193">
    <cfRule type="dataBar" priority="10">
      <dataBar>
        <cfvo type="min" val="0"/>
        <cfvo type="max" val="0"/>
        <color rgb="FF638EC6"/>
      </dataBar>
    </cfRule>
  </conditionalFormatting>
  <conditionalFormatting sqref="D194">
    <cfRule type="dataBar" priority="9">
      <dataBar>
        <cfvo type="min" val="0"/>
        <cfvo type="max" val="0"/>
        <color rgb="FF638EC6"/>
      </dataBar>
    </cfRule>
  </conditionalFormatting>
  <conditionalFormatting sqref="D195">
    <cfRule type="dataBar" priority="8">
      <dataBar>
        <cfvo type="min" val="0"/>
        <cfvo type="max" val="0"/>
        <color rgb="FF638EC6"/>
      </dataBar>
    </cfRule>
  </conditionalFormatting>
  <conditionalFormatting sqref="D196">
    <cfRule type="dataBar" priority="7">
      <dataBar>
        <cfvo type="min" val="0"/>
        <cfvo type="max" val="0"/>
        <color rgb="FF638EC6"/>
      </dataBar>
    </cfRule>
  </conditionalFormatting>
  <conditionalFormatting sqref="D188:D196">
    <cfRule type="dataBar" priority="477">
      <dataBar>
        <cfvo type="min" val="0"/>
        <cfvo type="max" val="0"/>
        <color rgb="FF638EC6"/>
      </dataBar>
    </cfRule>
  </conditionalFormatting>
  <conditionalFormatting sqref="D191:D195">
    <cfRule type="dataBar" priority="479">
      <dataBar>
        <cfvo type="min" val="0"/>
        <cfvo type="max" val="0"/>
        <color rgb="FF638EC6"/>
      </dataBar>
    </cfRule>
  </conditionalFormatting>
  <conditionalFormatting sqref="D198:D209">
    <cfRule type="dataBar" priority="5">
      <dataBar>
        <cfvo type="min" val="0"/>
        <cfvo type="max" val="0"/>
        <color rgb="FF638EC6"/>
      </dataBar>
    </cfRule>
  </conditionalFormatting>
  <conditionalFormatting sqref="D201:D208">
    <cfRule type="dataBar" priority="4">
      <dataBar>
        <cfvo type="min" val="0"/>
        <cfvo type="max" val="0"/>
        <color rgb="FF638EC6"/>
      </dataBar>
    </cfRule>
  </conditionalFormatting>
  <conditionalFormatting sqref="D202">
    <cfRule type="dataBar" priority="3">
      <dataBar>
        <cfvo type="min" val="0"/>
        <cfvo type="max" val="0"/>
        <color rgb="FF638EC6"/>
      </dataBar>
    </cfRule>
  </conditionalFormatting>
  <conditionalFormatting sqref="D11">
    <cfRule type="dataBar" priority="480">
      <dataBar>
        <cfvo type="min" val="0"/>
        <cfvo type="max" val="0"/>
        <color rgb="FF638EC6"/>
      </dataBar>
    </cfRule>
  </conditionalFormatting>
  <conditionalFormatting sqref="D169">
    <cfRule type="dataBar" priority="2">
      <dataBar>
        <cfvo type="min" val="0"/>
        <cfvo type="max" val="0"/>
        <color rgb="FF638EC6"/>
      </dataBar>
    </cfRule>
  </conditionalFormatting>
  <conditionalFormatting sqref="D188">
    <cfRule type="dataBar" priority="1">
      <dataBar>
        <cfvo type="min" val="0"/>
        <cfvo type="max" val="0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35" fitToWidth="6" orientation="landscape" r:id="rId1"/>
  <headerFooter differentFirst="1">
    <oddHeader>&amp;C&amp;P</oddHeader>
  </headerFooter>
  <colBreaks count="1" manualBreakCount="1">
    <brk id="19" max="2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C115"/>
  <sheetViews>
    <sheetView topLeftCell="A82" zoomScaleNormal="100" workbookViewId="0">
      <selection activeCell="B95" sqref="B95"/>
    </sheetView>
  </sheetViews>
  <sheetFormatPr defaultRowHeight="12.75"/>
  <cols>
    <col min="1" max="1" width="14.28515625" style="10" customWidth="1"/>
    <col min="2" max="2" width="113.42578125" style="10" customWidth="1"/>
    <col min="3" max="3" width="85" style="25" customWidth="1"/>
    <col min="4" max="252" width="9.140625" style="10"/>
    <col min="253" max="253" width="18.5703125" style="10" customWidth="1"/>
    <col min="254" max="254" width="117.85546875" style="10" customWidth="1"/>
    <col min="255" max="508" width="9.140625" style="10"/>
    <col min="509" max="509" width="18.5703125" style="10" customWidth="1"/>
    <col min="510" max="510" width="117.85546875" style="10" customWidth="1"/>
    <col min="511" max="764" width="9.140625" style="10"/>
    <col min="765" max="765" width="18.5703125" style="10" customWidth="1"/>
    <col min="766" max="766" width="117.85546875" style="10" customWidth="1"/>
    <col min="767" max="1020" width="9.140625" style="10"/>
    <col min="1021" max="1021" width="18.5703125" style="10" customWidth="1"/>
    <col min="1022" max="1022" width="117.85546875" style="10" customWidth="1"/>
    <col min="1023" max="1276" width="9.140625" style="10"/>
    <col min="1277" max="1277" width="18.5703125" style="10" customWidth="1"/>
    <col min="1278" max="1278" width="117.85546875" style="10" customWidth="1"/>
    <col min="1279" max="1532" width="9.140625" style="10"/>
    <col min="1533" max="1533" width="18.5703125" style="10" customWidth="1"/>
    <col min="1534" max="1534" width="117.85546875" style="10" customWidth="1"/>
    <col min="1535" max="1788" width="9.140625" style="10"/>
    <col min="1789" max="1789" width="18.5703125" style="10" customWidth="1"/>
    <col min="1790" max="1790" width="117.85546875" style="10" customWidth="1"/>
    <col min="1791" max="2044" width="9.140625" style="10"/>
    <col min="2045" max="2045" width="18.5703125" style="10" customWidth="1"/>
    <col min="2046" max="2046" width="117.85546875" style="10" customWidth="1"/>
    <col min="2047" max="2300" width="9.140625" style="10"/>
    <col min="2301" max="2301" width="18.5703125" style="10" customWidth="1"/>
    <col min="2302" max="2302" width="117.85546875" style="10" customWidth="1"/>
    <col min="2303" max="2556" width="9.140625" style="10"/>
    <col min="2557" max="2557" width="18.5703125" style="10" customWidth="1"/>
    <col min="2558" max="2558" width="117.85546875" style="10" customWidth="1"/>
    <col min="2559" max="2812" width="9.140625" style="10"/>
    <col min="2813" max="2813" width="18.5703125" style="10" customWidth="1"/>
    <col min="2814" max="2814" width="117.85546875" style="10" customWidth="1"/>
    <col min="2815" max="3068" width="9.140625" style="10"/>
    <col min="3069" max="3069" width="18.5703125" style="10" customWidth="1"/>
    <col min="3070" max="3070" width="117.85546875" style="10" customWidth="1"/>
    <col min="3071" max="3324" width="9.140625" style="10"/>
    <col min="3325" max="3325" width="18.5703125" style="10" customWidth="1"/>
    <col min="3326" max="3326" width="117.85546875" style="10" customWidth="1"/>
    <col min="3327" max="3580" width="9.140625" style="10"/>
    <col min="3581" max="3581" width="18.5703125" style="10" customWidth="1"/>
    <col min="3582" max="3582" width="117.85546875" style="10" customWidth="1"/>
    <col min="3583" max="3836" width="9.140625" style="10"/>
    <col min="3837" max="3837" width="18.5703125" style="10" customWidth="1"/>
    <col min="3838" max="3838" width="117.85546875" style="10" customWidth="1"/>
    <col min="3839" max="4092" width="9.140625" style="10"/>
    <col min="4093" max="4093" width="18.5703125" style="10" customWidth="1"/>
    <col min="4094" max="4094" width="117.85546875" style="10" customWidth="1"/>
    <col min="4095" max="4348" width="9.140625" style="10"/>
    <col min="4349" max="4349" width="18.5703125" style="10" customWidth="1"/>
    <col min="4350" max="4350" width="117.85546875" style="10" customWidth="1"/>
    <col min="4351" max="4604" width="9.140625" style="10"/>
    <col min="4605" max="4605" width="18.5703125" style="10" customWidth="1"/>
    <col min="4606" max="4606" width="117.85546875" style="10" customWidth="1"/>
    <col min="4607" max="4860" width="9.140625" style="10"/>
    <col min="4861" max="4861" width="18.5703125" style="10" customWidth="1"/>
    <col min="4862" max="4862" width="117.85546875" style="10" customWidth="1"/>
    <col min="4863" max="5116" width="9.140625" style="10"/>
    <col min="5117" max="5117" width="18.5703125" style="10" customWidth="1"/>
    <col min="5118" max="5118" width="117.85546875" style="10" customWidth="1"/>
    <col min="5119" max="5372" width="9.140625" style="10"/>
    <col min="5373" max="5373" width="18.5703125" style="10" customWidth="1"/>
    <col min="5374" max="5374" width="117.85546875" style="10" customWidth="1"/>
    <col min="5375" max="5628" width="9.140625" style="10"/>
    <col min="5629" max="5629" width="18.5703125" style="10" customWidth="1"/>
    <col min="5630" max="5630" width="117.85546875" style="10" customWidth="1"/>
    <col min="5631" max="5884" width="9.140625" style="10"/>
    <col min="5885" max="5885" width="18.5703125" style="10" customWidth="1"/>
    <col min="5886" max="5886" width="117.85546875" style="10" customWidth="1"/>
    <col min="5887" max="6140" width="9.140625" style="10"/>
    <col min="6141" max="6141" width="18.5703125" style="10" customWidth="1"/>
    <col min="6142" max="6142" width="117.85546875" style="10" customWidth="1"/>
    <col min="6143" max="6396" width="9.140625" style="10"/>
    <col min="6397" max="6397" width="18.5703125" style="10" customWidth="1"/>
    <col min="6398" max="6398" width="117.85546875" style="10" customWidth="1"/>
    <col min="6399" max="6652" width="9.140625" style="10"/>
    <col min="6653" max="6653" width="18.5703125" style="10" customWidth="1"/>
    <col min="6654" max="6654" width="117.85546875" style="10" customWidth="1"/>
    <col min="6655" max="6908" width="9.140625" style="10"/>
    <col min="6909" max="6909" width="18.5703125" style="10" customWidth="1"/>
    <col min="6910" max="6910" width="117.85546875" style="10" customWidth="1"/>
    <col min="6911" max="7164" width="9.140625" style="10"/>
    <col min="7165" max="7165" width="18.5703125" style="10" customWidth="1"/>
    <col min="7166" max="7166" width="117.85546875" style="10" customWidth="1"/>
    <col min="7167" max="7420" width="9.140625" style="10"/>
    <col min="7421" max="7421" width="18.5703125" style="10" customWidth="1"/>
    <col min="7422" max="7422" width="117.85546875" style="10" customWidth="1"/>
    <col min="7423" max="7676" width="9.140625" style="10"/>
    <col min="7677" max="7677" width="18.5703125" style="10" customWidth="1"/>
    <col min="7678" max="7678" width="117.85546875" style="10" customWidth="1"/>
    <col min="7679" max="7932" width="9.140625" style="10"/>
    <col min="7933" max="7933" width="18.5703125" style="10" customWidth="1"/>
    <col min="7934" max="7934" width="117.85546875" style="10" customWidth="1"/>
    <col min="7935" max="8188" width="9.140625" style="10"/>
    <col min="8189" max="8189" width="18.5703125" style="10" customWidth="1"/>
    <col min="8190" max="8190" width="117.85546875" style="10" customWidth="1"/>
    <col min="8191" max="8444" width="9.140625" style="10"/>
    <col min="8445" max="8445" width="18.5703125" style="10" customWidth="1"/>
    <col min="8446" max="8446" width="117.85546875" style="10" customWidth="1"/>
    <col min="8447" max="8700" width="9.140625" style="10"/>
    <col min="8701" max="8701" width="18.5703125" style="10" customWidth="1"/>
    <col min="8702" max="8702" width="117.85546875" style="10" customWidth="1"/>
    <col min="8703" max="8956" width="9.140625" style="10"/>
    <col min="8957" max="8957" width="18.5703125" style="10" customWidth="1"/>
    <col min="8958" max="8958" width="117.85546875" style="10" customWidth="1"/>
    <col min="8959" max="9212" width="9.140625" style="10"/>
    <col min="9213" max="9213" width="18.5703125" style="10" customWidth="1"/>
    <col min="9214" max="9214" width="117.85546875" style="10" customWidth="1"/>
    <col min="9215" max="9468" width="9.140625" style="10"/>
    <col min="9469" max="9469" width="18.5703125" style="10" customWidth="1"/>
    <col min="9470" max="9470" width="117.85546875" style="10" customWidth="1"/>
    <col min="9471" max="9724" width="9.140625" style="10"/>
    <col min="9725" max="9725" width="18.5703125" style="10" customWidth="1"/>
    <col min="9726" max="9726" width="117.85546875" style="10" customWidth="1"/>
    <col min="9727" max="9980" width="9.140625" style="10"/>
    <col min="9981" max="9981" width="18.5703125" style="10" customWidth="1"/>
    <col min="9982" max="9982" width="117.85546875" style="10" customWidth="1"/>
    <col min="9983" max="10236" width="9.140625" style="10"/>
    <col min="10237" max="10237" width="18.5703125" style="10" customWidth="1"/>
    <col min="10238" max="10238" width="117.85546875" style="10" customWidth="1"/>
    <col min="10239" max="10492" width="9.140625" style="10"/>
    <col min="10493" max="10493" width="18.5703125" style="10" customWidth="1"/>
    <col min="10494" max="10494" width="117.85546875" style="10" customWidth="1"/>
    <col min="10495" max="10748" width="9.140625" style="10"/>
    <col min="10749" max="10749" width="18.5703125" style="10" customWidth="1"/>
    <col min="10750" max="10750" width="117.85546875" style="10" customWidth="1"/>
    <col min="10751" max="11004" width="9.140625" style="10"/>
    <col min="11005" max="11005" width="18.5703125" style="10" customWidth="1"/>
    <col min="11006" max="11006" width="117.85546875" style="10" customWidth="1"/>
    <col min="11007" max="11260" width="9.140625" style="10"/>
    <col min="11261" max="11261" width="18.5703125" style="10" customWidth="1"/>
    <col min="11262" max="11262" width="117.85546875" style="10" customWidth="1"/>
    <col min="11263" max="11516" width="9.140625" style="10"/>
    <col min="11517" max="11517" width="18.5703125" style="10" customWidth="1"/>
    <col min="11518" max="11518" width="117.85546875" style="10" customWidth="1"/>
    <col min="11519" max="11772" width="9.140625" style="10"/>
    <col min="11773" max="11773" width="18.5703125" style="10" customWidth="1"/>
    <col min="11774" max="11774" width="117.85546875" style="10" customWidth="1"/>
    <col min="11775" max="12028" width="9.140625" style="10"/>
    <col min="12029" max="12029" width="18.5703125" style="10" customWidth="1"/>
    <col min="12030" max="12030" width="117.85546875" style="10" customWidth="1"/>
    <col min="12031" max="12284" width="9.140625" style="10"/>
    <col min="12285" max="12285" width="18.5703125" style="10" customWidth="1"/>
    <col min="12286" max="12286" width="117.85546875" style="10" customWidth="1"/>
    <col min="12287" max="12540" width="9.140625" style="10"/>
    <col min="12541" max="12541" width="18.5703125" style="10" customWidth="1"/>
    <col min="12542" max="12542" width="117.85546875" style="10" customWidth="1"/>
    <col min="12543" max="12796" width="9.140625" style="10"/>
    <col min="12797" max="12797" width="18.5703125" style="10" customWidth="1"/>
    <col min="12798" max="12798" width="117.85546875" style="10" customWidth="1"/>
    <col min="12799" max="13052" width="9.140625" style="10"/>
    <col min="13053" max="13053" width="18.5703125" style="10" customWidth="1"/>
    <col min="13054" max="13054" width="117.85546875" style="10" customWidth="1"/>
    <col min="13055" max="13308" width="9.140625" style="10"/>
    <col min="13309" max="13309" width="18.5703125" style="10" customWidth="1"/>
    <col min="13310" max="13310" width="117.85546875" style="10" customWidth="1"/>
    <col min="13311" max="13564" width="9.140625" style="10"/>
    <col min="13565" max="13565" width="18.5703125" style="10" customWidth="1"/>
    <col min="13566" max="13566" width="117.85546875" style="10" customWidth="1"/>
    <col min="13567" max="13820" width="9.140625" style="10"/>
    <col min="13821" max="13821" width="18.5703125" style="10" customWidth="1"/>
    <col min="13822" max="13822" width="117.85546875" style="10" customWidth="1"/>
    <col min="13823" max="14076" width="9.140625" style="10"/>
    <col min="14077" max="14077" width="18.5703125" style="10" customWidth="1"/>
    <col min="14078" max="14078" width="117.85546875" style="10" customWidth="1"/>
    <col min="14079" max="14332" width="9.140625" style="10"/>
    <col min="14333" max="14333" width="18.5703125" style="10" customWidth="1"/>
    <col min="14334" max="14334" width="117.85546875" style="10" customWidth="1"/>
    <col min="14335" max="14588" width="9.140625" style="10"/>
    <col min="14589" max="14589" width="18.5703125" style="10" customWidth="1"/>
    <col min="14590" max="14590" width="117.85546875" style="10" customWidth="1"/>
    <col min="14591" max="14844" width="9.140625" style="10"/>
    <col min="14845" max="14845" width="18.5703125" style="10" customWidth="1"/>
    <col min="14846" max="14846" width="117.85546875" style="10" customWidth="1"/>
    <col min="14847" max="15100" width="9.140625" style="10"/>
    <col min="15101" max="15101" width="18.5703125" style="10" customWidth="1"/>
    <col min="15102" max="15102" width="117.85546875" style="10" customWidth="1"/>
    <col min="15103" max="15356" width="9.140625" style="10"/>
    <col min="15357" max="15357" width="18.5703125" style="10" customWidth="1"/>
    <col min="15358" max="15358" width="117.85546875" style="10" customWidth="1"/>
    <col min="15359" max="15612" width="9.140625" style="10"/>
    <col min="15613" max="15613" width="18.5703125" style="10" customWidth="1"/>
    <col min="15614" max="15614" width="117.85546875" style="10" customWidth="1"/>
    <col min="15615" max="15868" width="9.140625" style="10"/>
    <col min="15869" max="15869" width="18.5703125" style="10" customWidth="1"/>
    <col min="15870" max="15870" width="117.85546875" style="10" customWidth="1"/>
    <col min="15871" max="16124" width="9.140625" style="10"/>
    <col min="16125" max="16125" width="18.5703125" style="10" customWidth="1"/>
    <col min="16126" max="16126" width="117.85546875" style="10" customWidth="1"/>
    <col min="16127" max="16384" width="9.140625" style="10"/>
  </cols>
  <sheetData>
    <row r="1" spans="1:3" ht="15.75">
      <c r="B1" s="17" t="s">
        <v>90</v>
      </c>
    </row>
    <row r="3" spans="1:3">
      <c r="A3" s="6" t="s">
        <v>157</v>
      </c>
      <c r="B3" s="7" t="s">
        <v>2</v>
      </c>
      <c r="C3" s="26"/>
    </row>
    <row r="4" spans="1:3" ht="15">
      <c r="B4" s="20" t="s">
        <v>68</v>
      </c>
      <c r="C4" s="27"/>
    </row>
    <row r="5" spans="1:3" ht="15">
      <c r="B5" s="20" t="s">
        <v>69</v>
      </c>
      <c r="C5" s="27"/>
    </row>
    <row r="6" spans="1:3" ht="15">
      <c r="B6" s="20" t="s">
        <v>150</v>
      </c>
      <c r="C6" s="27"/>
    </row>
    <row r="8" spans="1:3" s="9" customFormat="1">
      <c r="C8" s="25"/>
    </row>
    <row r="9" spans="1:3" s="9" customFormat="1" ht="25.5">
      <c r="A9" s="6" t="s">
        <v>91</v>
      </c>
      <c r="B9" s="7" t="s">
        <v>9</v>
      </c>
      <c r="C9" s="26"/>
    </row>
    <row r="10" spans="1:3" s="9" customFormat="1" ht="15">
      <c r="B10" s="20" t="s">
        <v>70</v>
      </c>
      <c r="C10" s="27"/>
    </row>
    <row r="11" spans="1:3" s="9" customFormat="1" ht="15">
      <c r="B11" s="20" t="s">
        <v>161</v>
      </c>
      <c r="C11" s="27"/>
    </row>
    <row r="12" spans="1:3" s="9" customFormat="1" ht="15">
      <c r="B12" s="20" t="s">
        <v>71</v>
      </c>
      <c r="C12" s="27"/>
    </row>
    <row r="13" spans="1:3" s="9" customFormat="1" ht="15">
      <c r="B13" s="20" t="s">
        <v>72</v>
      </c>
      <c r="C13" s="27"/>
    </row>
    <row r="14" spans="1:3" s="9" customFormat="1" ht="15">
      <c r="B14" s="20" t="s">
        <v>73</v>
      </c>
      <c r="C14" s="27"/>
    </row>
    <row r="15" spans="1:3" s="9" customFormat="1" ht="15">
      <c r="B15" s="20" t="s">
        <v>163</v>
      </c>
      <c r="C15" s="27"/>
    </row>
    <row r="16" spans="1:3" s="9" customFormat="1" ht="15">
      <c r="B16" s="20" t="s">
        <v>74</v>
      </c>
      <c r="C16" s="27"/>
    </row>
    <row r="17" spans="1:3" s="9" customFormat="1" ht="15">
      <c r="B17" s="20" t="s">
        <v>75</v>
      </c>
      <c r="C17" s="27"/>
    </row>
    <row r="18" spans="1:3" s="9" customFormat="1" ht="15">
      <c r="B18" s="20" t="s">
        <v>162</v>
      </c>
      <c r="C18" s="27"/>
    </row>
    <row r="19" spans="1:3" s="9" customFormat="1" ht="15">
      <c r="B19" s="20" t="s">
        <v>76</v>
      </c>
      <c r="C19" s="27"/>
    </row>
    <row r="20" spans="1:3" s="9" customFormat="1">
      <c r="C20" s="25"/>
    </row>
    <row r="21" spans="1:3" s="9" customFormat="1">
      <c r="C21" s="25"/>
    </row>
    <row r="22" spans="1:3" s="9" customFormat="1">
      <c r="A22" s="6" t="s">
        <v>158</v>
      </c>
      <c r="B22" s="18" t="s">
        <v>92</v>
      </c>
      <c r="C22" s="25"/>
    </row>
    <row r="23" spans="1:3" s="9" customFormat="1" ht="15">
      <c r="B23" s="20" t="s">
        <v>152</v>
      </c>
      <c r="C23" s="25"/>
    </row>
    <row r="24" spans="1:3" s="9" customFormat="1" ht="15">
      <c r="B24" s="20" t="s">
        <v>153</v>
      </c>
      <c r="C24" s="25"/>
    </row>
    <row r="25" spans="1:3" s="9" customFormat="1" ht="15">
      <c r="B25" s="20" t="s">
        <v>155</v>
      </c>
      <c r="C25" s="25"/>
    </row>
    <row r="26" spans="1:3" s="9" customFormat="1" ht="15">
      <c r="B26" s="20" t="s">
        <v>154</v>
      </c>
      <c r="C26" s="25"/>
    </row>
    <row r="27" spans="1:3" s="9" customFormat="1" ht="15">
      <c r="B27" s="20" t="s">
        <v>151</v>
      </c>
      <c r="C27" s="25"/>
    </row>
    <row r="28" spans="1:3" s="9" customFormat="1" ht="15">
      <c r="B28" s="20" t="s">
        <v>156</v>
      </c>
      <c r="C28" s="25"/>
    </row>
    <row r="29" spans="1:3" s="9" customFormat="1">
      <c r="C29" s="25"/>
    </row>
    <row r="30" spans="1:3" s="9" customFormat="1">
      <c r="C30" s="25"/>
    </row>
    <row r="31" spans="1:3" ht="25.5">
      <c r="A31" s="24" t="s">
        <v>159</v>
      </c>
      <c r="B31" s="7" t="s">
        <v>188</v>
      </c>
      <c r="C31" s="26"/>
    </row>
    <row r="32" spans="1:3" ht="30">
      <c r="A32" s="22" t="s">
        <v>13</v>
      </c>
      <c r="B32" s="20" t="s">
        <v>103</v>
      </c>
      <c r="C32" s="28"/>
    </row>
    <row r="33" spans="1:3" ht="15">
      <c r="A33" s="22" t="s">
        <v>14</v>
      </c>
      <c r="B33" s="20" t="s">
        <v>104</v>
      </c>
      <c r="C33" s="28"/>
    </row>
    <row r="34" spans="1:3" ht="30">
      <c r="A34" s="22" t="s">
        <v>15</v>
      </c>
      <c r="B34" s="20" t="s">
        <v>105</v>
      </c>
      <c r="C34" s="28"/>
    </row>
    <row r="35" spans="1:3" ht="30">
      <c r="A35" s="22" t="s">
        <v>16</v>
      </c>
      <c r="B35" s="20" t="s">
        <v>106</v>
      </c>
      <c r="C35" s="28"/>
    </row>
    <row r="36" spans="1:3" ht="15">
      <c r="A36" s="22" t="s">
        <v>17</v>
      </c>
      <c r="B36" s="20" t="s">
        <v>107</v>
      </c>
      <c r="C36" s="28"/>
    </row>
    <row r="37" spans="1:3" ht="24">
      <c r="A37" s="22" t="s">
        <v>18</v>
      </c>
      <c r="B37" s="20" t="s">
        <v>108</v>
      </c>
      <c r="C37" s="28" t="s">
        <v>176</v>
      </c>
    </row>
    <row r="38" spans="1:3" ht="15">
      <c r="A38" s="22" t="s">
        <v>19</v>
      </c>
      <c r="B38" s="20" t="s">
        <v>109</v>
      </c>
      <c r="C38" s="28"/>
    </row>
    <row r="39" spans="1:3" ht="15">
      <c r="A39" s="22" t="s">
        <v>20</v>
      </c>
      <c r="B39" s="20" t="s">
        <v>110</v>
      </c>
      <c r="C39" s="28"/>
    </row>
    <row r="40" spans="1:3" ht="15">
      <c r="A40" s="22" t="s">
        <v>21</v>
      </c>
      <c r="B40" s="20" t="s">
        <v>111</v>
      </c>
      <c r="C40" s="28"/>
    </row>
    <row r="41" spans="1:3" ht="15">
      <c r="A41" s="22" t="s">
        <v>22</v>
      </c>
      <c r="B41" s="20" t="s">
        <v>112</v>
      </c>
      <c r="C41" s="28"/>
    </row>
    <row r="42" spans="1:3" ht="15">
      <c r="A42" s="22" t="s">
        <v>23</v>
      </c>
      <c r="B42" s="20" t="s">
        <v>113</v>
      </c>
      <c r="C42" s="28"/>
    </row>
    <row r="43" spans="1:3" ht="30">
      <c r="A43" s="22" t="s">
        <v>24</v>
      </c>
      <c r="B43" s="20" t="s">
        <v>114</v>
      </c>
      <c r="C43" s="28"/>
    </row>
    <row r="44" spans="1:3" ht="24">
      <c r="A44" s="22" t="s">
        <v>25</v>
      </c>
      <c r="B44" s="20" t="s">
        <v>115</v>
      </c>
      <c r="C44" s="28" t="s">
        <v>177</v>
      </c>
    </row>
    <row r="45" spans="1:3" ht="24">
      <c r="A45" s="22" t="s">
        <v>26</v>
      </c>
      <c r="B45" s="20" t="s">
        <v>116</v>
      </c>
      <c r="C45" s="28" t="s">
        <v>178</v>
      </c>
    </row>
    <row r="46" spans="1:3" ht="15">
      <c r="A46" s="22" t="s">
        <v>27</v>
      </c>
      <c r="B46" s="20" t="s">
        <v>117</v>
      </c>
      <c r="C46" s="28"/>
    </row>
    <row r="47" spans="1:3" ht="15">
      <c r="A47" s="22" t="s">
        <v>28</v>
      </c>
      <c r="B47" s="20" t="s">
        <v>118</v>
      </c>
      <c r="C47" s="28"/>
    </row>
    <row r="48" spans="1:3" ht="15">
      <c r="A48" s="22" t="s">
        <v>29</v>
      </c>
      <c r="B48" s="20" t="s">
        <v>119</v>
      </c>
      <c r="C48" s="28"/>
    </row>
    <row r="49" spans="1:3" ht="15">
      <c r="A49" s="22" t="s">
        <v>30</v>
      </c>
      <c r="B49" s="20" t="s">
        <v>120</v>
      </c>
      <c r="C49" s="28"/>
    </row>
    <row r="50" spans="1:3" ht="15">
      <c r="A50" s="22" t="s">
        <v>31</v>
      </c>
      <c r="B50" s="20" t="s">
        <v>97</v>
      </c>
      <c r="C50" s="28"/>
    </row>
    <row r="51" spans="1:3" ht="15">
      <c r="A51" s="22" t="s">
        <v>32</v>
      </c>
      <c r="B51" s="20" t="s">
        <v>192</v>
      </c>
      <c r="C51" s="28"/>
    </row>
    <row r="52" spans="1:3" ht="24">
      <c r="A52" s="22" t="s">
        <v>33</v>
      </c>
      <c r="B52" s="20" t="s">
        <v>98</v>
      </c>
      <c r="C52" s="28" t="s">
        <v>179</v>
      </c>
    </row>
    <row r="53" spans="1:3" ht="24">
      <c r="A53" s="22" t="s">
        <v>34</v>
      </c>
      <c r="B53" s="20" t="s">
        <v>99</v>
      </c>
      <c r="C53" s="28" t="s">
        <v>180</v>
      </c>
    </row>
    <row r="54" spans="1:3" ht="15">
      <c r="A54" s="22" t="s">
        <v>35</v>
      </c>
      <c r="B54" s="20" t="s">
        <v>100</v>
      </c>
      <c r="C54" s="28"/>
    </row>
    <row r="55" spans="1:3" ht="15">
      <c r="A55" s="22" t="s">
        <v>36</v>
      </c>
      <c r="B55" s="20" t="s">
        <v>101</v>
      </c>
      <c r="C55" s="28"/>
    </row>
    <row r="56" spans="1:3" ht="24">
      <c r="A56" s="22" t="s">
        <v>37</v>
      </c>
      <c r="B56" s="20" t="s">
        <v>102</v>
      </c>
      <c r="C56" s="28" t="s">
        <v>181</v>
      </c>
    </row>
    <row r="57" spans="1:3" ht="24">
      <c r="A57" s="22" t="s">
        <v>38</v>
      </c>
      <c r="B57" s="20" t="s">
        <v>121</v>
      </c>
      <c r="C57" s="28" t="s">
        <v>182</v>
      </c>
    </row>
    <row r="58" spans="1:3" ht="30">
      <c r="A58" s="22" t="s">
        <v>39</v>
      </c>
      <c r="B58" s="20" t="s">
        <v>122</v>
      </c>
      <c r="C58" s="28"/>
    </row>
    <row r="59" spans="1:3" ht="15">
      <c r="A59" s="22" t="s">
        <v>40</v>
      </c>
      <c r="B59" s="20" t="s">
        <v>123</v>
      </c>
      <c r="C59" s="28"/>
    </row>
    <row r="60" spans="1:3" ht="30">
      <c r="A60" s="22" t="s">
        <v>41</v>
      </c>
      <c r="B60" s="20" t="s">
        <v>124</v>
      </c>
      <c r="C60" s="28"/>
    </row>
    <row r="61" spans="1:3" ht="15">
      <c r="A61" s="22" t="s">
        <v>42</v>
      </c>
      <c r="B61" s="20" t="s">
        <v>125</v>
      </c>
      <c r="C61" s="28" t="s">
        <v>183</v>
      </c>
    </row>
    <row r="62" spans="1:3" ht="15">
      <c r="A62" s="22" t="s">
        <v>43</v>
      </c>
      <c r="B62" s="20" t="s">
        <v>126</v>
      </c>
      <c r="C62" s="28" t="s">
        <v>184</v>
      </c>
    </row>
    <row r="63" spans="1:3" ht="15">
      <c r="A63" s="22" t="s">
        <v>44</v>
      </c>
      <c r="B63" s="20" t="s">
        <v>127</v>
      </c>
      <c r="C63" s="28"/>
    </row>
    <row r="64" spans="1:3" ht="15">
      <c r="A64" s="22" t="s">
        <v>45</v>
      </c>
      <c r="B64" s="20" t="s">
        <v>128</v>
      </c>
      <c r="C64" s="28"/>
    </row>
    <row r="65" spans="1:3" ht="30">
      <c r="A65" s="22" t="s">
        <v>46</v>
      </c>
      <c r="B65" s="20" t="s">
        <v>129</v>
      </c>
      <c r="C65" s="28"/>
    </row>
    <row r="66" spans="1:3" ht="30">
      <c r="A66" s="22" t="s">
        <v>47</v>
      </c>
      <c r="B66" s="20" t="s">
        <v>130</v>
      </c>
      <c r="C66" s="28"/>
    </row>
    <row r="67" spans="1:3" ht="15">
      <c r="A67" s="22" t="s">
        <v>48</v>
      </c>
      <c r="B67" s="20" t="s">
        <v>131</v>
      </c>
      <c r="C67" s="28"/>
    </row>
    <row r="68" spans="1:3" ht="30">
      <c r="A68" s="22" t="s">
        <v>49</v>
      </c>
      <c r="B68" s="20" t="s">
        <v>132</v>
      </c>
      <c r="C68" s="28"/>
    </row>
    <row r="69" spans="1:3" ht="24">
      <c r="A69" s="22" t="s">
        <v>50</v>
      </c>
      <c r="B69" s="20" t="s">
        <v>133</v>
      </c>
      <c r="C69" s="28" t="s">
        <v>175</v>
      </c>
    </row>
    <row r="70" spans="1:3" ht="15">
      <c r="A70" s="22" t="s">
        <v>51</v>
      </c>
      <c r="B70" s="20" t="s">
        <v>134</v>
      </c>
      <c r="C70" s="28"/>
    </row>
    <row r="71" spans="1:3" ht="15">
      <c r="A71" s="22" t="s">
        <v>52</v>
      </c>
      <c r="B71" s="20" t="s">
        <v>135</v>
      </c>
      <c r="C71" s="28"/>
    </row>
    <row r="72" spans="1:3" ht="36">
      <c r="A72" s="22" t="s">
        <v>53</v>
      </c>
      <c r="B72" s="20" t="s">
        <v>136</v>
      </c>
      <c r="C72" s="28" t="s">
        <v>174</v>
      </c>
    </row>
    <row r="73" spans="1:3" ht="15">
      <c r="A73" s="22" t="s">
        <v>54</v>
      </c>
      <c r="B73" s="20" t="s">
        <v>137</v>
      </c>
      <c r="C73" s="28"/>
    </row>
    <row r="74" spans="1:3" ht="30">
      <c r="A74" s="22" t="s">
        <v>55</v>
      </c>
      <c r="B74" s="20" t="s">
        <v>138</v>
      </c>
      <c r="C74" s="28"/>
    </row>
    <row r="75" spans="1:3" ht="15">
      <c r="A75" s="22" t="s">
        <v>56</v>
      </c>
      <c r="B75" s="20" t="s">
        <v>139</v>
      </c>
      <c r="C75" s="28" t="s">
        <v>173</v>
      </c>
    </row>
    <row r="76" spans="1:3" ht="30">
      <c r="A76" s="22" t="s">
        <v>57</v>
      </c>
      <c r="B76" s="20" t="s">
        <v>140</v>
      </c>
      <c r="C76" s="28" t="s">
        <v>164</v>
      </c>
    </row>
    <row r="77" spans="1:3" ht="30">
      <c r="A77" s="22" t="s">
        <v>58</v>
      </c>
      <c r="B77" s="20" t="s">
        <v>141</v>
      </c>
      <c r="C77" s="28"/>
    </row>
    <row r="78" spans="1:3" ht="30">
      <c r="A78" s="22" t="s">
        <v>59</v>
      </c>
      <c r="B78" s="20" t="s">
        <v>142</v>
      </c>
      <c r="C78" s="28" t="s">
        <v>165</v>
      </c>
    </row>
    <row r="79" spans="1:3" ht="48">
      <c r="A79" s="22" t="s">
        <v>60</v>
      </c>
      <c r="B79" s="20" t="s">
        <v>143</v>
      </c>
      <c r="C79" s="28" t="s">
        <v>185</v>
      </c>
    </row>
    <row r="80" spans="1:3" ht="15">
      <c r="A80" s="22" t="s">
        <v>61</v>
      </c>
      <c r="B80" s="20" t="s">
        <v>191</v>
      </c>
      <c r="C80" s="28" t="s">
        <v>167</v>
      </c>
    </row>
    <row r="81" spans="1:3" ht="15">
      <c r="A81" s="22" t="s">
        <v>62</v>
      </c>
      <c r="B81" s="20" t="s">
        <v>144</v>
      </c>
      <c r="C81" s="28" t="s">
        <v>168</v>
      </c>
    </row>
    <row r="82" spans="1:3" ht="15">
      <c r="A82" s="22" t="s">
        <v>63</v>
      </c>
      <c r="B82" s="20" t="s">
        <v>145</v>
      </c>
      <c r="C82" s="28" t="s">
        <v>169</v>
      </c>
    </row>
    <row r="83" spans="1:3" ht="24">
      <c r="A83" s="22" t="s">
        <v>64</v>
      </c>
      <c r="B83" s="20" t="s">
        <v>146</v>
      </c>
      <c r="C83" s="28" t="s">
        <v>170</v>
      </c>
    </row>
    <row r="84" spans="1:3" ht="30">
      <c r="A84" s="22" t="s">
        <v>65</v>
      </c>
      <c r="B84" s="20" t="s">
        <v>147</v>
      </c>
      <c r="C84" s="28" t="s">
        <v>171</v>
      </c>
    </row>
    <row r="85" spans="1:3" ht="24">
      <c r="A85" s="22" t="s">
        <v>66</v>
      </c>
      <c r="B85" s="20" t="s">
        <v>148</v>
      </c>
      <c r="C85" s="28" t="s">
        <v>172</v>
      </c>
    </row>
    <row r="86" spans="1:3" ht="15">
      <c r="A86" s="22" t="s">
        <v>67</v>
      </c>
      <c r="B86" s="20" t="s">
        <v>149</v>
      </c>
      <c r="C86" s="28" t="s">
        <v>166</v>
      </c>
    </row>
    <row r="87" spans="1:3" ht="14.25">
      <c r="A87" s="11"/>
      <c r="B87" s="21" t="s">
        <v>96</v>
      </c>
    </row>
    <row r="88" spans="1:3">
      <c r="A88" s="8"/>
    </row>
    <row r="90" spans="1:3">
      <c r="A90" s="6" t="s">
        <v>77</v>
      </c>
      <c r="B90" s="7" t="s">
        <v>8</v>
      </c>
    </row>
    <row r="91" spans="1:3" ht="15">
      <c r="B91" s="20" t="s">
        <v>193</v>
      </c>
    </row>
    <row r="92" spans="1:3" ht="15">
      <c r="B92" s="20" t="s">
        <v>194</v>
      </c>
    </row>
    <row r="93" spans="1:3" ht="15">
      <c r="B93" s="20" t="s">
        <v>195</v>
      </c>
    </row>
    <row r="94" spans="1:3" ht="15">
      <c r="B94" s="20" t="s">
        <v>196</v>
      </c>
    </row>
    <row r="95" spans="1:3" ht="15">
      <c r="B95" s="20" t="s">
        <v>197</v>
      </c>
    </row>
    <row r="96" spans="1:3" ht="15">
      <c r="B96" s="20" t="s">
        <v>198</v>
      </c>
    </row>
    <row r="99" spans="1:2">
      <c r="A99" s="6" t="s">
        <v>160</v>
      </c>
      <c r="B99" s="7" t="s">
        <v>10</v>
      </c>
    </row>
    <row r="100" spans="1:2" ht="15">
      <c r="B100" s="20" t="s">
        <v>78</v>
      </c>
    </row>
    <row r="101" spans="1:2" ht="15">
      <c r="B101" s="20" t="s">
        <v>79</v>
      </c>
    </row>
    <row r="102" spans="1:2" ht="15">
      <c r="B102" s="20" t="s">
        <v>80</v>
      </c>
    </row>
    <row r="103" spans="1:2" ht="15">
      <c r="B103" s="20" t="s">
        <v>81</v>
      </c>
    </row>
    <row r="104" spans="1:2" ht="15">
      <c r="B104" s="20" t="s">
        <v>82</v>
      </c>
    </row>
    <row r="105" spans="1:2" ht="15">
      <c r="B105" s="20" t="s">
        <v>186</v>
      </c>
    </row>
    <row r="106" spans="1:2" ht="15">
      <c r="B106" s="20" t="s">
        <v>93</v>
      </c>
    </row>
    <row r="107" spans="1:2" ht="15">
      <c r="B107" s="20" t="s">
        <v>83</v>
      </c>
    </row>
    <row r="108" spans="1:2" ht="15">
      <c r="B108" s="20" t="s">
        <v>94</v>
      </c>
    </row>
    <row r="109" spans="1:2" ht="15">
      <c r="B109" s="20" t="s">
        <v>84</v>
      </c>
    </row>
    <row r="110" spans="1:2" ht="15">
      <c r="B110" s="20" t="s">
        <v>85</v>
      </c>
    </row>
    <row r="111" spans="1:2" ht="15">
      <c r="B111" s="20" t="s">
        <v>86</v>
      </c>
    </row>
    <row r="112" spans="1:2" ht="15">
      <c r="B112" s="20" t="s">
        <v>87</v>
      </c>
    </row>
    <row r="113" spans="2:2" ht="15">
      <c r="B113" s="20" t="s">
        <v>88</v>
      </c>
    </row>
    <row r="114" spans="2:2" ht="15">
      <c r="B114" s="20" t="s">
        <v>89</v>
      </c>
    </row>
    <row r="115" spans="2:2" ht="15">
      <c r="B115" s="20" t="s">
        <v>200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Справочники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2021-07-15T07:26:49Z</dcterms:modified>
</cp:coreProperties>
</file>