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120" yWindow="105" windowWidth="15120" windowHeight="8010"/>
  </bookViews>
  <sheets>
    <sheet name="ОЭПП1" sheetId="8" r:id="rId1"/>
    <sheet name="Форма 1" sheetId="21" r:id="rId2"/>
    <sheet name="Форма 2" sheetId="22" r:id="rId3"/>
    <sheet name="форма 3" sheetId="14" r:id="rId4"/>
    <sheet name="Форма 4" sheetId="23" r:id="rId5"/>
    <sheet name="форма 5" sheetId="15" r:id="rId6"/>
    <sheet name="форма 6" sheetId="16" r:id="rId7"/>
    <sheet name="форма 7 " sheetId="17" r:id="rId8"/>
  </sheets>
  <externalReferences>
    <externalReference r:id="rId9"/>
  </externalReferences>
  <definedNames>
    <definedName name="_xlnm.Print_Titles" localSheetId="1">'Форма 1'!$4:$5</definedName>
    <definedName name="_xlnm.Print_Titles" localSheetId="2">'Форма 2'!$4:$6</definedName>
    <definedName name="_xlnm.Print_Area" localSheetId="0">ОЭПП1!$A$1:$V$20</definedName>
    <definedName name="_xlnm.Print_Area" localSheetId="1">'Форма 1'!$A$1:$P$65</definedName>
    <definedName name="_xlnm.Print_Area" localSheetId="2">'Форма 2'!$A$1:$G$13</definedName>
    <definedName name="_xlnm.Print_Area" localSheetId="3">'форма 3'!$A$1:$K$78</definedName>
    <definedName name="_xlnm.Print_Area" localSheetId="4">'Форма 4'!$A$1:$M$10</definedName>
    <definedName name="_xlnm.Print_Area" localSheetId="5">'форма 5'!$A$1:$L$26</definedName>
    <definedName name="_xlnm.Print_Area" localSheetId="6">'форма 6'!$A$2:$E$6</definedName>
  </definedNames>
  <calcPr calcId="144525"/>
</workbook>
</file>

<file path=xl/calcChain.xml><?xml version="1.0" encoding="utf-8"?>
<calcChain xmlns="http://schemas.openxmlformats.org/spreadsheetml/2006/main">
  <c r="M40" i="21" l="1"/>
  <c r="M12" i="21" l="1"/>
  <c r="L12" i="21"/>
  <c r="M41" i="21"/>
  <c r="N41" i="21"/>
  <c r="L41" i="21"/>
  <c r="M43" i="21"/>
  <c r="N43" i="21"/>
  <c r="L43" i="21"/>
  <c r="M42" i="21"/>
  <c r="N42" i="21"/>
  <c r="L42" i="21"/>
  <c r="N40" i="21"/>
  <c r="N14" i="21" s="1"/>
  <c r="L40" i="21"/>
  <c r="O72" i="21"/>
  <c r="P72" i="21"/>
  <c r="P57" i="21"/>
  <c r="O57" i="21"/>
  <c r="P66" i="21"/>
  <c r="P67" i="21"/>
  <c r="P68" i="21"/>
  <c r="P69" i="21"/>
  <c r="P70" i="21"/>
  <c r="P71" i="21"/>
  <c r="O66" i="21"/>
  <c r="O67" i="21"/>
  <c r="O68" i="21"/>
  <c r="O69" i="21"/>
  <c r="O70" i="21"/>
  <c r="O71" i="21"/>
  <c r="O61" i="21"/>
  <c r="P61" i="21"/>
  <c r="E8" i="22" l="1"/>
  <c r="O50" i="21"/>
  <c r="P50" i="21"/>
  <c r="O49" i="21" l="1"/>
  <c r="P49" i="21"/>
  <c r="M18" i="21" l="1"/>
  <c r="N18" i="21"/>
  <c r="N12" i="21" s="1"/>
  <c r="L18" i="21"/>
  <c r="N19" i="21"/>
  <c r="M19" i="21"/>
  <c r="L19" i="21"/>
  <c r="O27" i="21"/>
  <c r="P27" i="21"/>
  <c r="P12" i="21" l="1"/>
  <c r="O12" i="21"/>
  <c r="O18" i="21"/>
  <c r="M17" i="21"/>
  <c r="P18" i="21"/>
  <c r="L17" i="21"/>
  <c r="N17" i="21"/>
  <c r="P65" i="21"/>
  <c r="O65" i="21"/>
  <c r="P62" i="21"/>
  <c r="O62" i="21"/>
  <c r="P59" i="21"/>
  <c r="O59" i="21"/>
  <c r="P56" i="21"/>
  <c r="O56" i="21"/>
  <c r="P55" i="21"/>
  <c r="O55" i="21"/>
  <c r="P54" i="21"/>
  <c r="O54" i="21"/>
  <c r="P53" i="21"/>
  <c r="O53" i="21"/>
  <c r="P52" i="21"/>
  <c r="O52" i="21"/>
  <c r="P51" i="21"/>
  <c r="O51" i="21"/>
  <c r="P48" i="21"/>
  <c r="O48" i="21"/>
  <c r="P47" i="21"/>
  <c r="O47" i="21"/>
  <c r="P46" i="21"/>
  <c r="O46" i="21"/>
  <c r="P45" i="21"/>
  <c r="O45" i="21"/>
  <c r="P44" i="21"/>
  <c r="O44" i="21"/>
  <c r="P38" i="21"/>
  <c r="O38" i="21"/>
  <c r="P37" i="21"/>
  <c r="O37" i="21"/>
  <c r="P36" i="21"/>
  <c r="O36" i="21"/>
  <c r="P35" i="21"/>
  <c r="O35" i="21"/>
  <c r="P34" i="21"/>
  <c r="O34" i="21"/>
  <c r="P33" i="21"/>
  <c r="O33" i="21"/>
  <c r="P30" i="21"/>
  <c r="O30" i="21"/>
  <c r="P26" i="21"/>
  <c r="O26" i="21"/>
  <c r="P25" i="21"/>
  <c r="O25" i="21"/>
  <c r="P24" i="21"/>
  <c r="O24" i="21"/>
  <c r="P23" i="21"/>
  <c r="O23" i="21"/>
  <c r="P22" i="21"/>
  <c r="O22" i="21"/>
  <c r="P21" i="21"/>
  <c r="O21" i="21"/>
  <c r="P20" i="21"/>
  <c r="O20" i="21"/>
  <c r="V6" i="8"/>
  <c r="U7" i="8"/>
  <c r="U6" i="8"/>
  <c r="T7" i="8"/>
  <c r="T6" i="8"/>
  <c r="S7" i="8"/>
  <c r="S6" i="8"/>
  <c r="R7" i="8"/>
  <c r="R6" i="8"/>
  <c r="Q6" i="8"/>
  <c r="P6" i="8"/>
  <c r="O7" i="8"/>
  <c r="O6" i="8"/>
  <c r="N7" i="8"/>
  <c r="N6" i="8"/>
  <c r="M7" i="8"/>
  <c r="M6" i="8"/>
  <c r="L7" i="8"/>
  <c r="L6" i="8"/>
  <c r="K7" i="8"/>
  <c r="K6" i="8"/>
  <c r="J7" i="8"/>
  <c r="J6" i="8"/>
  <c r="I7" i="8"/>
  <c r="I6" i="8"/>
  <c r="H7" i="8"/>
  <c r="H6" i="8"/>
  <c r="G6" i="8"/>
  <c r="F7" i="8"/>
  <c r="F6" i="8"/>
  <c r="E7" i="8"/>
  <c r="E6" i="8"/>
  <c r="D7" i="8"/>
  <c r="D6" i="8"/>
  <c r="C7" i="8"/>
  <c r="C6" i="8"/>
  <c r="U5" i="8"/>
  <c r="T5" i="8"/>
  <c r="S5" i="8"/>
  <c r="R5" i="8"/>
  <c r="Q5" i="8"/>
  <c r="P5" i="8"/>
  <c r="O5" i="8"/>
  <c r="N5" i="8"/>
  <c r="M5" i="8"/>
  <c r="L5" i="8"/>
  <c r="K5" i="8"/>
  <c r="J5" i="8"/>
  <c r="I5" i="8"/>
  <c r="H5" i="8"/>
  <c r="G5" i="8"/>
  <c r="F5" i="8"/>
  <c r="E5" i="8"/>
  <c r="D5" i="8"/>
  <c r="C5" i="8"/>
  <c r="T8" i="8" l="1"/>
  <c r="T9" i="8" s="1"/>
  <c r="T10" i="8" s="1"/>
  <c r="N8" i="8"/>
  <c r="N9" i="8" s="1"/>
  <c r="N10" i="8" s="1"/>
  <c r="L8" i="8"/>
  <c r="L9" i="8" s="1"/>
  <c r="L10" i="8" s="1"/>
  <c r="R8" i="8"/>
  <c r="R9" i="8" s="1"/>
  <c r="R10" i="8" s="1"/>
  <c r="U8" i="8"/>
  <c r="U9" i="8" s="1"/>
  <c r="U10" i="8" s="1"/>
  <c r="S8" i="8"/>
  <c r="S9" i="8" s="1"/>
  <c r="S10" i="8" s="1"/>
  <c r="O8" i="8"/>
  <c r="O9" i="8" s="1"/>
  <c r="O10" i="8" s="1"/>
  <c r="M8" i="8"/>
  <c r="M9" i="8" s="1"/>
  <c r="M10" i="8" s="1"/>
  <c r="N32" i="21"/>
  <c r="M32" i="21"/>
  <c r="L32" i="21"/>
  <c r="P43" i="21" l="1"/>
  <c r="O32" i="21"/>
  <c r="P32" i="21"/>
  <c r="O19" i="21"/>
  <c r="P19" i="21"/>
  <c r="V7" i="8"/>
  <c r="V8" i="8" s="1"/>
  <c r="V9" i="8" s="1"/>
  <c r="V10" i="8" s="1"/>
  <c r="V5" i="8"/>
  <c r="G10" i="22" l="1"/>
  <c r="G11" i="22"/>
  <c r="E7" i="22"/>
  <c r="F8" i="22"/>
  <c r="L9" i="21"/>
  <c r="N9" i="21"/>
  <c r="O10" i="21"/>
  <c r="L29" i="21"/>
  <c r="M29" i="21"/>
  <c r="N29" i="21"/>
  <c r="N13" i="21" s="1"/>
  <c r="L31" i="21"/>
  <c r="M31" i="21"/>
  <c r="L15" i="21"/>
  <c r="M16" i="21"/>
  <c r="N16" i="21"/>
  <c r="N11" i="21" s="1"/>
  <c r="M28" i="21" l="1"/>
  <c r="M13" i="21"/>
  <c r="L28" i="21"/>
  <c r="L13" i="21"/>
  <c r="O9" i="21"/>
  <c r="P16" i="21"/>
  <c r="P64" i="21"/>
  <c r="O64" i="21"/>
  <c r="P58" i="21"/>
  <c r="O58" i="21"/>
  <c r="L16" i="21"/>
  <c r="O43" i="21"/>
  <c r="P29" i="21"/>
  <c r="O29" i="21"/>
  <c r="P60" i="21"/>
  <c r="O60" i="21"/>
  <c r="P41" i="21"/>
  <c r="O41" i="21"/>
  <c r="G13" i="22"/>
  <c r="N15" i="21"/>
  <c r="M15" i="21"/>
  <c r="L39" i="21"/>
  <c r="F7" i="22"/>
  <c r="G7" i="22" s="1"/>
  <c r="G8" i="22"/>
  <c r="M14" i="21"/>
  <c r="M11" i="21" s="1"/>
  <c r="N31" i="21"/>
  <c r="N28" i="21"/>
  <c r="L14" i="21"/>
  <c r="L8" i="21" s="1"/>
  <c r="O16" i="21" l="1"/>
  <c r="L11" i="21"/>
  <c r="O28" i="21"/>
  <c r="P28" i="21"/>
  <c r="O40" i="21"/>
  <c r="P40" i="21"/>
  <c r="P31" i="21"/>
  <c r="O31" i="21"/>
  <c r="N7" i="21"/>
  <c r="P13" i="21"/>
  <c r="O13" i="21"/>
  <c r="P17" i="21"/>
  <c r="O17" i="21"/>
  <c r="P15" i="21"/>
  <c r="O15" i="21"/>
  <c r="N8" i="21"/>
  <c r="O8" i="21" s="1"/>
  <c r="N39" i="21"/>
  <c r="P42" i="21"/>
  <c r="O42" i="21"/>
  <c r="M39" i="21"/>
  <c r="C16" i="8"/>
  <c r="L7" i="21"/>
  <c r="L6" i="21" s="1"/>
  <c r="C17" i="8" l="1"/>
  <c r="P39" i="21"/>
  <c r="O39" i="21"/>
  <c r="O14" i="21"/>
  <c r="P14" i="21"/>
  <c r="N6" i="21"/>
  <c r="O6" i="21" s="1"/>
  <c r="O7" i="21"/>
  <c r="O11" i="21" l="1"/>
  <c r="P11" i="21"/>
  <c r="H5" i="17"/>
  <c r="G5" i="17"/>
  <c r="F5" i="17"/>
  <c r="K26" i="15"/>
  <c r="J26" i="15"/>
  <c r="I26" i="15"/>
  <c r="K25" i="15"/>
  <c r="J25" i="15"/>
  <c r="I25" i="15"/>
  <c r="K24" i="15"/>
  <c r="J24" i="15"/>
  <c r="I24" i="15"/>
  <c r="K23" i="15"/>
  <c r="J23" i="15"/>
  <c r="I23" i="15"/>
  <c r="K22" i="15"/>
  <c r="J22" i="15"/>
  <c r="I22" i="15"/>
  <c r="K21" i="15"/>
  <c r="J21" i="15"/>
  <c r="I21" i="15"/>
  <c r="Q7" i="8" s="1"/>
  <c r="Q8" i="8" s="1"/>
  <c r="Q9" i="8" s="1"/>
  <c r="Q10" i="8" s="1"/>
  <c r="K20" i="15"/>
  <c r="J20" i="15"/>
  <c r="I20" i="15"/>
  <c r="P7" i="8" s="1"/>
  <c r="P8" i="8" s="1"/>
  <c r="P9" i="8" s="1"/>
  <c r="P10" i="8" s="1"/>
  <c r="K19" i="15"/>
  <c r="J19" i="15"/>
  <c r="I19" i="15"/>
  <c r="K18" i="15"/>
  <c r="J18" i="15"/>
  <c r="I18" i="15"/>
  <c r="K17" i="15"/>
  <c r="J17" i="15"/>
  <c r="I17" i="15"/>
  <c r="K16" i="15"/>
  <c r="J16" i="15"/>
  <c r="I16" i="15"/>
  <c r="K15" i="15"/>
  <c r="J15" i="15"/>
  <c r="I15" i="15"/>
  <c r="K14" i="15"/>
  <c r="J14" i="15"/>
  <c r="I14" i="15"/>
  <c r="K13" i="15"/>
  <c r="J13" i="15"/>
  <c r="I13" i="15"/>
  <c r="K12" i="15"/>
  <c r="J12" i="15"/>
  <c r="I12" i="15"/>
  <c r="K11" i="15"/>
  <c r="J11" i="15"/>
  <c r="I11" i="15"/>
  <c r="G7" i="8" s="1"/>
  <c r="G8" i="8" s="1"/>
  <c r="K10" i="15"/>
  <c r="J10" i="15"/>
  <c r="I10" i="15"/>
  <c r="F8" i="8" s="1"/>
  <c r="K9" i="15"/>
  <c r="J9" i="15"/>
  <c r="I9" i="15"/>
  <c r="K8" i="15"/>
  <c r="J8" i="15"/>
  <c r="I8" i="15"/>
  <c r="K7" i="15"/>
  <c r="J7" i="15"/>
  <c r="I7" i="15"/>
  <c r="I4" i="8" l="1"/>
  <c r="K8" i="8" l="1"/>
  <c r="K9" i="8" s="1"/>
  <c r="K10" i="8" s="1"/>
  <c r="I8" i="8"/>
  <c r="I9" i="8" s="1"/>
  <c r="I10" i="8" s="1"/>
  <c r="J8" i="8"/>
  <c r="J9" i="8" s="1"/>
  <c r="J10" i="8" s="1"/>
  <c r="A18" i="8" l="1"/>
  <c r="D8" i="8" l="1"/>
  <c r="C8" i="8"/>
  <c r="C9" i="8" s="1"/>
  <c r="E8" i="8"/>
  <c r="H8" i="8"/>
  <c r="H9" i="8" l="1"/>
  <c r="H10" i="8" s="1"/>
  <c r="G9" i="8"/>
  <c r="G10" i="8" s="1"/>
  <c r="F9" i="8"/>
  <c r="F10" i="8" s="1"/>
  <c r="E9" i="8"/>
  <c r="E10" i="8" s="1"/>
  <c r="D9" i="8"/>
  <c r="D10" i="8" s="1"/>
  <c r="C10" i="8" l="1"/>
  <c r="C12" i="8" l="1"/>
  <c r="B20" i="8" s="1"/>
  <c r="D20" i="8" s="1"/>
</calcChain>
</file>

<file path=xl/sharedStrings.xml><?xml version="1.0" encoding="utf-8"?>
<sst xmlns="http://schemas.openxmlformats.org/spreadsheetml/2006/main" count="1048" uniqueCount="480">
  <si>
    <t>Rмп</t>
  </si>
  <si>
    <t>Степень достижения целевых показателей (индикаторов) (Rᴍᴨ)</t>
  </si>
  <si>
    <t>Полнота использования запланированных на реализацию МП средств (Dᴍᴨ)</t>
  </si>
  <si>
    <r>
      <t>Эффективность реализации муниципальной программы (Э</t>
    </r>
    <r>
      <rPr>
        <b/>
        <sz val="11"/>
        <color theme="1"/>
        <rFont val="Calibri"/>
        <family val="2"/>
        <charset val="204"/>
      </rPr>
      <t>ᴍᴨ)</t>
    </r>
  </si>
  <si>
    <t>Тенденция развития*</t>
  </si>
  <si>
    <t>* Если фактический показатель должен увеличиться относительно планового, то ставим 1; если фактический показатель должен уменьшиться, то ставим 0.</t>
  </si>
  <si>
    <t>Ri</t>
  </si>
  <si>
    <t xml:space="preserve">Количество показателей </t>
  </si>
  <si>
    <t>Критерии оценки эффективности муниципальной программы (код из приложения № 1 муниципальной программы (например 01.1.1, 01.01.02, 01.01.03 и т.д.))</t>
  </si>
  <si>
    <t>Код аналитической программной классификации</t>
  </si>
  <si>
    <t>Наименование муниципальной программы, подпрограммы, основного мероприятия, мероприятия</t>
  </si>
  <si>
    <t>Ответственный исполнитель, соисполнители</t>
  </si>
  <si>
    <t>Код бюджетной классификации</t>
  </si>
  <si>
    <t>Расходы бюджета муниципального образования, тыс. рублей</t>
  </si>
  <si>
    <t>Кассовые расходы, %</t>
  </si>
  <si>
    <t>МП</t>
  </si>
  <si>
    <t>Пп</t>
  </si>
  <si>
    <t>ОМ</t>
  </si>
  <si>
    <t>М</t>
  </si>
  <si>
    <t>ГРБС</t>
  </si>
  <si>
    <t>Рз</t>
  </si>
  <si>
    <t>Пр</t>
  </si>
  <si>
    <t>ЦС</t>
  </si>
  <si>
    <t>ВР</t>
  </si>
  <si>
    <t>Кассовое исполнение на конец отчетного периода</t>
  </si>
  <si>
    <t>Всего</t>
  </si>
  <si>
    <t>Наименование муниципальной программы, подпрограммы</t>
  </si>
  <si>
    <t>Источник финансирования</t>
  </si>
  <si>
    <t>Оценка расходов, тыс. рублей</t>
  </si>
  <si>
    <t>Отношение фактических расходов к оценке расходов, %</t>
  </si>
  <si>
    <t>Показатель применения меры</t>
  </si>
  <si>
    <t>Фактические расходы на отчетную дату</t>
  </si>
  <si>
    <t xml:space="preserve">Наименование муниципальной услуги (работы) </t>
  </si>
  <si>
    <t>Наименование показателя</t>
  </si>
  <si>
    <t>Единица измерения</t>
  </si>
  <si>
    <t>Значение показателя объема муниципальной услуги</t>
  </si>
  <si>
    <t xml:space="preserve">Расходы бюджета муниципального образования "Завьяловский район" на оказание муниципальной услуги (выполнение работы), тыс. рублей </t>
  </si>
  <si>
    <t>План</t>
  </si>
  <si>
    <t>Факт</t>
  </si>
  <si>
    <t>Относительное отклонение, %</t>
  </si>
  <si>
    <t>Кассовое исполнение на конец отчетного года</t>
  </si>
  <si>
    <t>__________________________</t>
  </si>
  <si>
    <t>Управление культуры, спорта и молодёжной политики</t>
  </si>
  <si>
    <t>«Создание условий для устойчивого экономического развития муниципального образования «Завьяловский район» на 2015 - 2021 годы»</t>
  </si>
  <si>
    <t>Управление финансов</t>
  </si>
  <si>
    <t>08</t>
  </si>
  <si>
    <t>Управление экономического развития и сельского хозяйства</t>
  </si>
  <si>
    <t>Управление строительства и муниципального хозяйства</t>
  </si>
  <si>
    <t>Факт за 2019 год</t>
  </si>
  <si>
    <t>Сводная бюджетная роспись на 1 января отчетного года</t>
  </si>
  <si>
    <t>Сводная бюджетная роспись на отчетную дату</t>
  </si>
  <si>
    <t>К плану на 1 января отчетного года</t>
  </si>
  <si>
    <t>К плану на отчетную дату</t>
  </si>
  <si>
    <r>
      <t>Оценка расходов согласно муниципальной программе и сводной бюджетной росписи на отчетную дату</t>
    </r>
    <r>
      <rPr>
        <sz val="10"/>
        <rFont val="Calibri"/>
        <family val="2"/>
        <charset val="204"/>
      </rPr>
      <t>*</t>
    </r>
  </si>
  <si>
    <r>
      <rPr>
        <b/>
        <sz val="12"/>
        <color indexed="8"/>
        <rFont val="Times New Roman"/>
        <family val="1"/>
        <charset val="204"/>
      </rPr>
      <t xml:space="preserve">Форма 3. </t>
    </r>
    <r>
      <rPr>
        <sz val="12"/>
        <color indexed="8"/>
        <rFont val="Times New Roman"/>
        <family val="1"/>
        <charset val="204"/>
      </rPr>
      <t>Отчет о выполнении основных мероприятий муниципальной программы «Управление муниципальными финансами в Завьяловском районе»</t>
    </r>
  </si>
  <si>
    <t>Наименование подпрограммы,                                                основного мероприятия, мероприятия</t>
  </si>
  <si>
    <t>Ответственный исполнитель подпрограммы, основного мероприятия, мероприятия</t>
  </si>
  <si>
    <t xml:space="preserve">Срок выполнения плановый </t>
  </si>
  <si>
    <t>Срок выполнения фактический</t>
  </si>
  <si>
    <t>Ожидаемый непосредственный результат</t>
  </si>
  <si>
    <t>Достигнутый результат</t>
  </si>
  <si>
    <t>Проблемы, возникшие в ходе реализации мероприятия</t>
  </si>
  <si>
    <t>09</t>
  </si>
  <si>
    <t>Управление финансов Завьяловского района Удмуртской Республики (далее – управление финансов)</t>
  </si>
  <si>
    <t>01</t>
  </si>
  <si>
    <t xml:space="preserve">Нормативно-методическое обеспечение и организация бюджетного процесса </t>
  </si>
  <si>
    <t>2020-2025 годы</t>
  </si>
  <si>
    <t>Нормативно-правовое регулирование в сфере организации бюджетного процесса</t>
  </si>
  <si>
    <t>Нормативные  правовые акты по вопросам организации бюджетного процесса</t>
  </si>
  <si>
    <t xml:space="preserve">Управление финансов
Главные распорядители бюджетных средств 
</t>
  </si>
  <si>
    <t>Сокращение задолженности по доходам</t>
  </si>
  <si>
    <t>Источник финансирования для исполнения судебных актов Российской Федерации и мировых соглашений</t>
  </si>
  <si>
    <t>Резервные средства</t>
  </si>
  <si>
    <t>Финансовое обеспечение обязательств по уплате налога на имущество организаций</t>
  </si>
  <si>
    <t>Управление финансов Главные распорядители бюджетных средств</t>
  </si>
  <si>
    <t>Финансовое обеспечение обязательств по уплате земельного налога</t>
  </si>
  <si>
    <t>Своевременная и в полном объеме уплата земельного налога</t>
  </si>
  <si>
    <t>Формирование условно утвержденных расходов</t>
  </si>
  <si>
    <t>Условно утвержденные расходы формируются в соответствии с бюджетным законодательством для распределения в плановом периоде</t>
  </si>
  <si>
    <t>02</t>
  </si>
  <si>
    <t xml:space="preserve">Нормативно-методическое обеспечение и осуществление внутреннего финансового контроля </t>
  </si>
  <si>
    <t>1</t>
  </si>
  <si>
    <t>2</t>
  </si>
  <si>
    <t xml:space="preserve">                                                                       
Регулярно даются разъяснения по поступающим вопросам в устном порядке. </t>
  </si>
  <si>
    <t>3</t>
  </si>
  <si>
    <t>Планирование контрольной деятельности</t>
  </si>
  <si>
    <t>Планы контрольно-ревизионной работы на соответствующий финансовый год</t>
  </si>
  <si>
    <t>4</t>
  </si>
  <si>
    <t>Осуществление мероприятий внутреннего финансового контроля, внутреннего финансового аудита</t>
  </si>
  <si>
    <t>Мероприятия финансового контроля</t>
  </si>
  <si>
    <t>5</t>
  </si>
  <si>
    <t>Совершенствование и повышение эффективности внешнего (внутреннего) финансового контроля</t>
  </si>
  <si>
    <t>6</t>
  </si>
  <si>
    <t>Главные распорядители бюджетных средств</t>
  </si>
  <si>
    <t>7</t>
  </si>
  <si>
    <t>Организация и осуществление деятельности органа внутреннего муниципального финансового контроля по контролю в сфере закупок</t>
  </si>
  <si>
    <t xml:space="preserve">Управление финансов 
Главные распорядители бюджетных средств
</t>
  </si>
  <si>
    <t>Нормативные правовые акты, регламентирующие деятельность органа внутреннего муниципального финансового контроля,  в сфере закупок. Проведение семинаров, совещаний. Проведение мероприятий по контролю ,  в сфере закупок. Соблюдение законодательства в сфере закупок.</t>
  </si>
  <si>
    <t>03</t>
  </si>
  <si>
    <t>Управление муниципальным долгом</t>
  </si>
  <si>
    <t xml:space="preserve">Управление финансов </t>
  </si>
  <si>
    <t>Подготовка документов для привлечения бюджетных кредитов из бюджета Удмуртской Республики</t>
  </si>
  <si>
    <t>Документы для привлечения бюджетных кредитов из бюджета Удмуртской Республики. Получение бюджетных кредитов</t>
  </si>
  <si>
    <t>04</t>
  </si>
  <si>
    <t xml:space="preserve">Развитие системы межбюджетных отношений с муниципальными образованиями – сельскими поселениями </t>
  </si>
  <si>
    <t>Нормативно-правовое регулирование в сфере управления муниципальными финансами в системе межбюджетных отношений муниципального образования «Завьяловский район»</t>
  </si>
  <si>
    <t>Нормативные  правовые акты, правовые акты муниципального образования «Завьяловский район», регулирующие вопросы в сфере  межбюджетных отношений в муниципальном образовании «Завьяловский район»</t>
  </si>
  <si>
    <t>Распределение средств районного бюджета, направляемых на выравнивание уровня бюджетной обеспеченности поселений района (расчет и предоставление дотаций на выравнивание бюджетной обеспеченности поселений из районного Фонда финансовой поддержки поселений)</t>
  </si>
  <si>
    <t>Расчет и предоставление дотаций на выравнивание бюджетной обеспеченности поселений из бюджета муниципального образования «Завьяловский район» Выравнивание уровня бюджетной обеспеченности поселений Завьяловского района</t>
  </si>
  <si>
    <t>Иные межбюджетные трансферты предоставляемые из бюджета муниципального района в бюджеты поселений</t>
  </si>
  <si>
    <t>Расчет и предоставление иных межбюджетных трансфертов поселениям  на исполнение расходных обязательств, возникающих при выполнении полномочий органов местного самоуправления по вопросам местного значения</t>
  </si>
  <si>
    <t>Софинансирование расходов сельских поселений на решение вопроса местного значения по владению имуществом, находящимся в муниципальной собственности, в части уплаты налога на имущество организаций</t>
  </si>
  <si>
    <t>Своевременная  и в полном объеме уплата налога на имущество организаций муниципальными учреждениями</t>
  </si>
  <si>
    <t>Софинансирование расходных обязательств, возникающих при выполнении полномочий органов местного самоуправления по вопросам местного значения, осуществляемых с участием средств самообложения граждан и добровольных пожертвований граждан на решение вопросов местного значения, определенных в принятом на местном референдуме (сходе граждан) решении о введении самообложения граждан</t>
  </si>
  <si>
    <t>Предоставление субсидий на выполнение мероприятия (мероприятий) по решению вопросов местного значения, осуществляемых с участием средств самообложения граждан и добровольных пожертвований граждан</t>
  </si>
  <si>
    <t>Методическая поддержка органов местного самоуправления, финансовых органов муниципальных образований- сельских поселений в Удмуртской Республике по вопросам формирования межбюджетных отношений, составления и исполнения местных бюджетов</t>
  </si>
  <si>
    <t>Проведение совещаний, семинаров, иных мероприятий, разработка методических рекомендаций по вопросам формирования межбюджетных отношений, составления и исполнения местных бюджетов</t>
  </si>
  <si>
    <t>05</t>
  </si>
  <si>
    <t>Создание условий для реализации управления муниципальными финансами</t>
  </si>
  <si>
    <t>Обеспечение деятельности МКУ «Централизованная бухгалтерско-аналитическая служба Завьяловского района»</t>
  </si>
  <si>
    <t xml:space="preserve">Управление финансов
МКУ «Централизованная бухгалтерско-аналитическая служба Завьяловского района»
</t>
  </si>
  <si>
    <t>Обеспечение публичности процесса управления муниципальными финансами (публикации в СМИ, наполнение сайта в сети Интернет)</t>
  </si>
  <si>
    <t>06</t>
  </si>
  <si>
    <t>Повышение эффективности бюджетных расходов и повышение качества управления муниципальными финансами</t>
  </si>
  <si>
    <t>Управление финансов, главные распорядители бюджетных средств</t>
  </si>
  <si>
    <t>Проведение совещаний, семинаров, иных мероприятий, разработка методических рекомендаций для главных распорядителей бюджетных средств, муниципальных образований – сельских поселений по вопросам, связанным с разработкой и реализацией мер, направленных на повышение эффективности бюджетных расходов, повышение качества управления финансами муниципальных образований – сельских поселений муниципального образования «Завьяловский район»</t>
  </si>
  <si>
    <t>Реализация мероприятий по профессиональной подготовке, переподготовке и повышению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t>
  </si>
  <si>
    <t>Профессиональная подготовка, переподготовка и повышение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t>
  </si>
  <si>
    <t>Приведение муниципальных программ в соответствие с решением о бюджете муниципального образования на соответствующий год и плановый период</t>
  </si>
  <si>
    <t>Своевременное внесение изменений в муниципальные программы в соответствии с требованиями Бюджетного кодекса Российской Федерации</t>
  </si>
  <si>
    <t>Оптимизация сети муниципальных учреждений</t>
  </si>
  <si>
    <t>Ликвидация или преобразование муниципальных учреждений, не оказывающих услуги, непосредственно направленные на реализацию полномочий органов местного самоуправления, а также не соответствующие профилю органа, осуществляющего функции и полномочия главного распорядителя бюджетных средств. Изменение типа бюджетных и автономных учреждений, оказывающих услуги в интересах органов местного самоуправления, на тип казенного учреждения, либо их ликвидация</t>
  </si>
  <si>
    <t xml:space="preserve">Постановление Администрации МО «Завьяловский район» Об утверждении показателей эффективности деятельности учреждений культуры муниципального образования «Завьяловский район» и Положения о порядке проведения оценки эффективности деятельности учреждений культуры муниципального образования «Завьяловский район» от 22.09.2014 № 2896; постановление Администрации МО "Завьяловский район" от 12.03.2015 № 934 "Об утверждении Положения о порядке проведения оценки эффективности деятельности муниципального бюджетного учреждения "Молодежный центр"; постановление Администрации МО "Завьяловский район" от 13.07.2015 № 2211 "Об утверждении Положения о порядке проведения оценки эффективности деятельности муниципального автономного учреждения "Физкультурно-спортивный клуб "Урожай"; постановление Администрации МО «Завьяловский район» от 09.07.2014 № 2023 «Об утверждении Положения о порядке проведения оценки эффективности деятельности образовательных учреждений муниципального образования «Завьяловский район»; Постановление Администрации МО "Завьяловский район" от 25.10.2013 № 3571 "Об утверждении Положения о стимулирующих и иных выплатах руководителям образовательных учреждений муниципального образования "Завьяловский район" </t>
  </si>
  <si>
    <t>Мониторинг и оценка хода реализации программы, ее актуализация с учетом достигнутых результатов</t>
  </si>
  <si>
    <t>Проведение независимой оценки соответствия качества оказываемых муниципальных услуг утвержденным требованиям к качеству, изучение мнения населения о качестве оказываемых муниципальных услуг</t>
  </si>
  <si>
    <t>http://уксмзав.рф/custom/13</t>
  </si>
  <si>
    <t>https://ciur.ru/zav/DocLib16/Forms/AllItems.aspx</t>
  </si>
  <si>
    <t>Мониторинг оказания муниципальных услуг в сферах образования, культуры, физической культуры и спорта, предусматривающий формирование плана по решению выявленных проблем</t>
  </si>
  <si>
    <t>Результаты мониторинга. Формирование планов по решению выявленных проблем. Организация работ по устранению выявленных проблем (правовые акты, совещания)</t>
  </si>
  <si>
    <t>Предложения по результатам независимой оценки качества оказываемых услуг размещаются https://ciur.ru/zav/DocLib16/Forms/AllItems.aspx и http://уксмзав.рф/custom/13</t>
  </si>
  <si>
    <t>Привлечение третьих лиц для оказания муниципальных услуг (выполнения работ)</t>
  </si>
  <si>
    <t>Повышение качества оказываемых муниципальных услуг (выполненных работ)</t>
  </si>
  <si>
    <t>Упорядочение формирования перечней услуг, оказываемых на платной основе в муниципальных учреждениях</t>
  </si>
  <si>
    <t>Формирование муниципального задания на оказание муниципальных услуг (выполнение работ) осуществляется в соответствии с утвержденным Региональным перечнем (классификатором) государственных (муниципальных) услуг и работ, и базовым перечнем государственных (муниципальных) услуг и работ.</t>
  </si>
  <si>
    <t xml:space="preserve">Структурные подразделения Администрации </t>
  </si>
  <si>
    <t xml:space="preserve">Структурные подразделения Администрация, Управление экономического развития </t>
  </si>
  <si>
    <t>Составление проекта бюджета в структуре муниципальных программ</t>
  </si>
  <si>
    <t xml:space="preserve">Главные распорядители средств бюджета </t>
  </si>
  <si>
    <t xml:space="preserve">Правовые акты об организации работ по созданию системы оценки потребности в предоставлении муниципальных услуг и об использовании оценки потребности в оказании муниципальных услуг в стратегическом и бюджетном планировании 
Правовые акты об утверждении методик оценки потребности в оказании муниципальных услуг (по видам услуг) Апробация методик
</t>
  </si>
  <si>
    <t>Постановление Администрации МО "Завьяловский район" от 23.09.2016 № 2830 "Об утверждении Порядка мониторинга потребности в муниципальных услугах и учета его результатов при формировании проекта бюджета муниципального образования "Завьяловский район"</t>
  </si>
  <si>
    <t>Внесение предложений в Региональный перечень (классификатор) государственных (муниципальных) услуг и работ Удмуртской Республики</t>
  </si>
  <si>
    <t>Управление финансов Главные распорядители средств бюджета</t>
  </si>
  <si>
    <t>Нормативные правовые акты Удмуртской Республики</t>
  </si>
  <si>
    <t>Проведение мероприятий по анализу доходов, расходов муниципальных образований  - сельских поселений</t>
  </si>
  <si>
    <t>Формирование эффективной системы управления расходами бюджета, взаимосвязанной с системой стратегического управления</t>
  </si>
  <si>
    <t xml:space="preserve">Предоставление дополнительной информации в сфере финансов </t>
  </si>
  <si>
    <t>Размещение информации на едином портале бюджетной системы Российской Федерации проводится в соответствии с приказом Управления финансов от 31.10.2018 № 74 «О реализации приказа Министерства финансов Российской Федерации от 28 декабря 2016 года № 243н «О составе  и порядке размещения и предоставлении информации на едином портале бюджетной системы Российской Федерации»</t>
  </si>
  <si>
    <t>Управлением финансов осуществляется методологическое сопровождение по реализации инициативного бюджетирования индивидуально по каждому проекту</t>
  </si>
  <si>
    <t>Расширение практики общественного участия в управлении муниципальными финансами</t>
  </si>
  <si>
    <r>
      <t xml:space="preserve">Форма 5. </t>
    </r>
    <r>
      <rPr>
        <sz val="12"/>
        <color indexed="8"/>
        <rFont val="Times New Roman"/>
        <family val="1"/>
        <charset val="204"/>
      </rPr>
      <t>Отчет о достигнутых значениях целевых показателей (индикаторов) муниципальной программы  «Управление муниципальными финансами в Завьяловском районе»</t>
    </r>
  </si>
  <si>
    <t>Коды аналитической программной классификации</t>
  </si>
  <si>
    <t>№ п/п</t>
  </si>
  <si>
    <t>Наименование целевого показателя (индикатора)</t>
  </si>
  <si>
    <t>Значения целевого показателя (индикатора)</t>
  </si>
  <si>
    <t xml:space="preserve">Абсолютное отклонение факта от плана </t>
  </si>
  <si>
    <t>Относительное отклонение факта от плана, %</t>
  </si>
  <si>
    <t>Темп роста к уровню прошлого года, %</t>
  </si>
  <si>
    <t>Обоснование отклонений значений целевого показателя (индикатора) на конец отчетного периода</t>
  </si>
  <si>
    <t>План на конец отчетного (текущего) года</t>
  </si>
  <si>
    <t>Факт на конец отчетного периода</t>
  </si>
  <si>
    <t>тыс.
руб.</t>
  </si>
  <si>
    <t>Показатель выполнен</t>
  </si>
  <si>
    <t>%</t>
  </si>
  <si>
    <t xml:space="preserve"> </t>
  </si>
  <si>
    <t>07</t>
  </si>
  <si>
    <t>10</t>
  </si>
  <si>
    <t>11</t>
  </si>
  <si>
    <t>Контрольные мероприятия не проводились в связи с ликвидацией муниципальных образований - сельских поселений.</t>
  </si>
  <si>
    <t>12</t>
  </si>
  <si>
    <t>13</t>
  </si>
  <si>
    <t>14</t>
  </si>
  <si>
    <t>Просроченной задолженности по долговым обязательствам отсутствует</t>
  </si>
  <si>
    <t>15</t>
  </si>
  <si>
    <t>16</t>
  </si>
  <si>
    <t>17</t>
  </si>
  <si>
    <t>18</t>
  </si>
  <si>
    <t>19</t>
  </si>
  <si>
    <t>20</t>
  </si>
  <si>
    <t>Средний уровень качества управления муниципальными финансами по отношению к предыдущему году</t>
  </si>
  <si>
    <r>
      <t>Форма 6.</t>
    </r>
    <r>
      <rPr>
        <sz val="12"/>
        <color indexed="8"/>
        <rFont val="Times New Roman"/>
        <family val="1"/>
        <charset val="204"/>
      </rPr>
      <t xml:space="preserve"> Сведения о внесенных за отчетный период изменениях в муниципальную программу  «Управление муниципальными финансами в Завьяловском районе»</t>
    </r>
  </si>
  <si>
    <t>Вид правового акта</t>
  </si>
  <si>
    <t>Дата принятия</t>
  </si>
  <si>
    <t>Номер</t>
  </si>
  <si>
    <t>Суть изменений (краткое изложение)</t>
  </si>
  <si>
    <t>Муниципальная программа, подпрограмма</t>
  </si>
  <si>
    <t>Координатор</t>
  </si>
  <si>
    <t>Ответственный исполнитель</t>
  </si>
  <si>
    <t xml:space="preserve">Эффективность реализации муниципальной программы (подпрограммы) </t>
  </si>
  <si>
    <t>Степень достижения целевых показателей  муниципальной программы (подпрограммы) (результативность)</t>
  </si>
  <si>
    <t>Полнота использования запланированных средств муниципальной программы (подпрограммы</t>
  </si>
  <si>
    <t>ЭМП</t>
  </si>
  <si>
    <t>RМП</t>
  </si>
  <si>
    <t>DМП</t>
  </si>
  <si>
    <t>Муниципальная программа «Управление муниципальными финансами в Завьяловском районе»</t>
  </si>
  <si>
    <t>Заместитель главы Администрации  по экономике, финансам и территориальному развитию</t>
  </si>
  <si>
    <t>Муниципальная программа «Управление муниципальными финансами»</t>
  </si>
  <si>
    <t>Всего :</t>
  </si>
  <si>
    <t>Администрация</t>
  </si>
  <si>
    <t>Управление образования</t>
  </si>
  <si>
    <t>283</t>
  </si>
  <si>
    <t>Управление культуры, спорта, молодежной политики и архивного дела</t>
  </si>
  <si>
    <t>285</t>
  </si>
  <si>
    <t>0900160080</t>
  </si>
  <si>
    <t>Обслуживание муниципального долга муниципального образования «Муниципальный округ Завьяловский район Удмуртской Республики»</t>
  </si>
  <si>
    <t>0900360070</t>
  </si>
  <si>
    <t xml:space="preserve">Всего </t>
  </si>
  <si>
    <t xml:space="preserve">Реализация установленных полномочий (функций) Управлением финансов </t>
  </si>
  <si>
    <t>0900560030</t>
  </si>
  <si>
    <t>0900560032</t>
  </si>
  <si>
    <t>Обеспечение деятельности централизованных бухгалтерий и прочих учреждений</t>
  </si>
  <si>
    <t>0900560120</t>
  </si>
  <si>
    <t>Расходы на решение вопросов местного значения, осуществляемое за счет субсидий из бюджета Удмуртской Республики с участием средств самообложения граждан</t>
  </si>
  <si>
    <t>0900608220</t>
  </si>
  <si>
    <t>Софинансирование расходов на реализацию мероприятий, финансируемых из бюджета Удмуртской Республики, по решению вопросов местного значения, осуществляемое с участием средств самообложения граждан</t>
  </si>
  <si>
    <t>09006S8220</t>
  </si>
  <si>
    <t>Расходы за счет средств от введения самообложения граждан</t>
  </si>
  <si>
    <t>0900668400</t>
  </si>
  <si>
    <t>Расходы на софинансирование проектов развития общественной инфраструктуры, основанных на местных инициативах "Наша инициатива"</t>
  </si>
  <si>
    <t>0900668100</t>
  </si>
  <si>
    <t>01, 
02</t>
  </si>
  <si>
    <t>Расходы на софинансирование проектов молодежного инициативного бюджетирования</t>
  </si>
  <si>
    <t>280</t>
  </si>
  <si>
    <t xml:space="preserve">0900668200
</t>
  </si>
  <si>
    <t>в том числе:</t>
  </si>
  <si>
    <t>субсидии из бюджета Удмуртской Республики</t>
  </si>
  <si>
    <t>субвенции из бюджета Удмуртской Республики</t>
  </si>
  <si>
    <t>иные межбюджетные трансферты из бюджета Удмуртской Республики, имеющие целевое назначение</t>
  </si>
  <si>
    <t>Постановление Администрации МО "Муниципальный округ Завьяловский район Удмуртской Республики"</t>
  </si>
  <si>
    <t>Организации, подпадающие под критерии Правил списания и восстановления в учете задолженности по денежным обязательствам перед муниципальным образованием «Муниципальный округ Завьяловский район Удмуртской Республики» отсутствуют</t>
  </si>
  <si>
    <t xml:space="preserve">Форма 4. ОТЧЕТ о выполнении сводных показателей муниципальных заданий на оказание муниципальных услуг (выполнение работ) муниципальной программы «Управление муниципальными финансами в Завьяловском районе» за 2022 год
</t>
  </si>
  <si>
    <r>
      <t xml:space="preserve">Форма 7. </t>
    </r>
    <r>
      <rPr>
        <sz val="12"/>
        <color indexed="8"/>
        <rFont val="Times New Roman"/>
        <family val="1"/>
        <charset val="204"/>
      </rPr>
      <t>Результаты оценки эффективности муниципальной программы«Управление муниципальными финансами в Завьяловском районе» за 2022 год</t>
    </r>
  </si>
  <si>
    <t>Организация составления проекта бюджета Завьяловского района</t>
  </si>
  <si>
    <t>Проект бюджета Завьяловского района</t>
  </si>
  <si>
    <t>Организация исполнения бюджета Завьяловского района, кассовое обслуживание исполнения расходной части бюджета Завьяловского района 
Санкционирование операций по исполнению расходной части бюджета Завьяловского района</t>
  </si>
  <si>
    <t>Организация исполнения бюджета Завьяловского района,  кассовое обслуживание исполнения расходной части бюджета муниципального образования «Муниципальный округ Завьяловский район Удмуртской Республики». Эффективное и целевое расходование средств бюджета муниципального образования «Муниципальный округ Завьяловский район Удмуртской Республики»</t>
  </si>
  <si>
    <t>Осуществление мероприятий, направленных на ликвидацию задолженности по доходам муниципального образования «Муниципальный округ Завьяловский район Удмуртской Республики»</t>
  </si>
  <si>
    <t xml:space="preserve">Главные администраторы доходов бюджета </t>
  </si>
  <si>
    <t>Организация и ведение бюджетного учета, составление отчетности об исполнении бюджета Завьяловский район, формирование консолидированной отчетности, иной финансовой отчетности</t>
  </si>
  <si>
    <t xml:space="preserve">Управление финансов
Главные распорядители средств бюджета
</t>
  </si>
  <si>
    <t>Отчетность об исполнении бюджета муниципального образования «Муниципальный округ Завьяловский район Удмуртской Республики», консолидированная отчетность, иная финансовая отчетность</t>
  </si>
  <si>
    <t>Организация составления, составление и ведение реестра расходных обязательств муниципального образования «Муниципальный округ Завьяловский район Удмуртской Республики»</t>
  </si>
  <si>
    <t>Управление финансов
Главные распорядители средств бюджета</t>
  </si>
  <si>
    <t>Бюджет Завьяловского района</t>
  </si>
  <si>
    <t>Составление и ведение реестра расходных обязательств муниципального образования «Муниципальный округ Завьяловский район Удмуртской Республики»</t>
  </si>
  <si>
    <t>Финансовое обеспечение расходных обязательств муниципального образования «Муниципальный округ Завьяловский район Удмуртской Республики»  по исполнению судебных актов Российской Федерации и мировых соглашений по возмещению вреда, причиненного в результате незаконных действий (бездействия) органов местного самоуправления, а также в результате деятельности казенных учреждений</t>
  </si>
  <si>
    <t xml:space="preserve">Управление финансов
Главные распорядители средств бюджета 
</t>
  </si>
  <si>
    <t>Формирование расходов на обеспечение выполнения прочих обязательств муниципального образования «Муниципальный округ Завьяловский район Удмуртской Республики» Обеспечение взвешенной сбалансированной бюджетной политики</t>
  </si>
  <si>
    <t>Финансовое обеспечение расходных обязательств муниципального образования «Муниципальный округ Завьяловский район Удмуртской Республики», связанных с реализацией решений Президента Российской Федерации, в том числе Указа Президента Российской Федерации от 7 мая 2012 года N 597 "О мероприятиях по реализации государственной социальной политики", на основании нормативных правовых актов, принимаемых Правительством Удмуртской Республики</t>
  </si>
  <si>
    <t>Управление финансов, Главные распорядители средств бюджета</t>
  </si>
  <si>
    <t>Формирование в бюджете муниципального образования «Муниципальный округ Завьяловский район Удмуртской Республики» на реализацию решений, принятых для решения задач, поставленных Указом Президента Российской Федерации от 7 мая 2012 года N 597</t>
  </si>
  <si>
    <t>Формирование в бюджете муниципального образования «Муниципальный округ Завьяловский район Удмуртской Республики» расходов для последующего распределения по главным распорядителям средств бюджета муниципального образования «Завьяловский район» для уплаты налога на имущество организаций государственными учреждениями муниципального образования</t>
  </si>
  <si>
    <t>Формирование в бюджете муниципального образования «Муниципальный округ Завьяловский район Удмуртской Республики» расходов для последующего распределения по главным распорядителям средств бюджета муниципального образования «Завьяловский район» для уплаты земельного налога государственными учреждениями муниципального образования</t>
  </si>
  <si>
    <t>Проведение мероприятий по списанию задолженности юридических лиц, крестьянских (фермерских) хозяйств и индивидуальных предпринимателей перед бюджетом муниципального образования «Муниципальный округ Завьяловский район Удмуртской Республики» по бюджетным средствам, предоставленным на возвратной основе, процентам за пользование ими, пеням и штрафам</t>
  </si>
  <si>
    <t>Обоснование (документальное подтверждение) возможности списания задолженности, в том числе анализ достаточности мер, принятых для погашения задолженности. Правовой акт муниципального образования «Муниципальный округ Завьяловский район Удмуртской Республики» о списании задолженности</t>
  </si>
  <si>
    <t>Проведение мероприятий по списанию безнадёжной к взысканию задолженности по неналоговым доходам перед бюджетом Завьяловского района</t>
  </si>
  <si>
    <t>Главные администраторы доходов бюджета</t>
  </si>
  <si>
    <t>Обоснование (документальное подтверждение) признания безнадежной к взысканию задолженности по неналоговым доходам перед бюджетом муниципального образования «Муниципальный округ Завьяловский район Удмуртской Республики» Правовой акт муниципального образования «Муниципальный округ Завьяловский район Удмуртской Республики» о списании задолженности</t>
  </si>
  <si>
    <t>Методическая поддержка главных распорядителей средств бюджета по вопросам, связанным с составлением и исполнением бюджета Завьяловского района, ведением бюджетного учета и составлением бюджетной отчетности, составлением отчетности об исполнении бюджета Завьяловского района, составлением и ведением реестра расходных обязательств муниципального образования «Муниципальный округ Завьяловский район Удмуртской Республики»</t>
  </si>
  <si>
    <t>Проведение совещаний, семинаров, иных мероприятий, разработка методических рекомендаций для главных распорядителей средств бюджета по вопросам, связанным с составлением и исполнением бюджета муниципального образования «Муниципальный округ Завьяловский район Удмуртской Республики», ведением бюджетного учета и составлением бюджетной отчетности, составлением отчетности об исполнении бюджета муниципального образования «Муниципальный округ Завьяловский район Удмуртской Республики», составлением и ведением реестра расходных обязательств муниципального образования «Муниципальный округ Завьяловский район Удмуртской Республики»</t>
  </si>
  <si>
    <t>Нормативно-правовое регулирование в сфере организации внутреннего финансового контроля в муниципальном образовании «Муниципальный округ Завьяловский район Удмуртской Республики»</t>
  </si>
  <si>
    <t>Нормативные  правовые акты, правовые акты по вопросам организации финансового контроля в муниципальном образовании «Муниципальный округ Завьяловский район Удмуртской Республики»</t>
  </si>
  <si>
    <t>Методическая поддержка главных распорядителей средств бюджета, органов местного самоуправления по осуществлению финансового контроля</t>
  </si>
  <si>
    <t xml:space="preserve">Методические материалы по осуществлению финансового контроля муниципальным образованием «Муниципальный округ Завьяловский район Удмуртской Республики», проведение семинаров, совещаний, иных мероприятий </t>
  </si>
  <si>
    <t xml:space="preserve">Нормативные правовые акты муниципального образования «Муниципальный округ Завьяловский район Удмуртской Республики». Ежеквартальные отчеты главных распорядителей средств бюджета по осуществлению внутреннего финансового контроля 
Подготовка предложений по повышению качества контрольной деятельности, информации о состоянии финансового контроля в муниципальном образовании «Муниципальный округ Завьяловский район Удмуртской Республики». Проведение семинаров, совещаний
</t>
  </si>
  <si>
    <t>Переориентация контрольной деятельности главных распорядителей бюджетных средств  на оценку и  аудит эффективности (с учетом внедрения в практику муниципального управления муниципальных программ муниципального образования «Муниципальный округ Завьяловский район Удмуртской Республики»)</t>
  </si>
  <si>
    <t>Главные распорядители  средств бюджета</t>
  </si>
  <si>
    <t>Методическое обеспечение осуществления оценки и аудита эффективности Нормативные правовые акты муниципального образования «Муниципальный округ Завьяловский район Удмуртской Республики» Проведение семинаров, совещаний</t>
  </si>
  <si>
    <t>Разработка нормативных правовых актов муниципального образования «Муниципальный округ Завьяловский район Удмуртской Республики», регулирующих сферу управления муниципальным  долгом муниципального образования «Муниципальный округ Завьяловский район Удмуртской Республики»</t>
  </si>
  <si>
    <t>Нормативные правовые акты муниципального образования «Муниципальный округ Завьяловский район Удмуртской Республики», регулирующих сферу управления муниципальным  долгом</t>
  </si>
  <si>
    <t>Отбор кредитных организаций для кредитования муниципального образования «Муниципальный округ Завьяловский район Удмуртской Республики» в соответствии с законодательством Российской Федерации о контрактной системе  в сфере закупок</t>
  </si>
  <si>
    <t>Подготовка конкурсной документации, отбор кредитных организаций для кредитования муниципального образования «Муниципальный округ Завьяловский район Удмуртской Республики». Получение кредитов от кредитных организаций</t>
  </si>
  <si>
    <t>Выполнение обязательств по обслуживанию муниципального долга муниципального образования «Муниципальный округ Завьяловский район Удмуртской Республики»</t>
  </si>
  <si>
    <t>Контроль за своевременным исполнением заемщиками обязательств перед кредиторами, по которым предоставлены муниципальные гарантии муниципального образования «Муниципальный округ Завьяловский район Удмуртской Республики»</t>
  </si>
  <si>
    <t>Своевременное исполнение заемщиками обязательств перед кредиторами, по которым предоставлены муниципальные гарантии муниципального образования «Муниципальный округ Завьяловский район Удмуртской Республики»</t>
  </si>
  <si>
    <t>Учёт долговых обязательств муниципального образования «Муниципальный округ Завьяловский район Удмуртской Республики»  в муниципальной долговой книге муниципального образования «Муниципальный округ Завьяловский район Удмуртской Республики», контроль за их своевременным исполнением</t>
  </si>
  <si>
    <t>Учёт долговых обязательств муниципального образования «Муниципальный округ Завьяловский район Удмуртской Республики»  в муниципальной долговой книге муниципального образования «Муниципальный округ Завьяловский район Удмуртской Республики», реализация мер, направленных на их своевременное исполнение</t>
  </si>
  <si>
    <t>Проведение мероприятий по реструктуризации задолженности муниципального образования «Муниципальный округ Завьяловский район Удмуртской Республики» по бюджетным кредитам, полученным из бюджета Удмуртской Республики</t>
  </si>
  <si>
    <t xml:space="preserve">Мероприятия по реструктуризации задолженности по бюджетным кредитам, полученным из бюджета Удмуртской Республики. Уточнение условий возврата бюджетных кредитов в бюджет Удмуртской Республики с учетом возможностей бюджета </t>
  </si>
  <si>
    <t>2020-2021 годы</t>
  </si>
  <si>
    <t xml:space="preserve">Распределение средств по расчету и предоставлению дотаций поселениям за счет средств бюджета Удмуртской Республики  </t>
  </si>
  <si>
    <t xml:space="preserve">Расчет и предоставление дотаций поселениям за счет средств бюджета Удмуртской Республики  </t>
  </si>
  <si>
    <t>Проведение единой финансовой, бюджетной и налоговой политики в муниципальном образовании «Муниципальный округ Завьяловский район Удмуртской Республики»</t>
  </si>
  <si>
    <t xml:space="preserve">Уплата налога на имущество организаций по Управлению финансов </t>
  </si>
  <si>
    <t>Выполнение обязательств Управления финансов по уплате налога на имущество организаций</t>
  </si>
  <si>
    <t xml:space="preserve">ведение бухгалтерского (бюджетного) учета и формированию бухгалтерской  (бюджетной) отчетности в интересах органов местного самоуправления муниципального образования «Муниципальный округ Завьяловский район Удмуртской Республики», и подведомственных им муниципальных учреждений, территориальных отделов </t>
  </si>
  <si>
    <t>Публикация информации о муниципальных финансах в СМИ, размещение информации о муниципальных финансах в сети Интернет</t>
  </si>
  <si>
    <t>Информация о муниципальных финансах муниципального образования «Муниципальный округ Завьяловский район Удмуртской Республики» публикуется на сайте муниципального образования в сети Интернет, в СМИ</t>
  </si>
  <si>
    <t>Разработка бюджетного прогноза на долгосрочный период и его применение в практике муниципального управления</t>
  </si>
  <si>
    <t>Утверждение бюджетного прогноза на долгосрочный период</t>
  </si>
  <si>
    <t>Проведение мониторинга и оценки качества финансового менеджмента главных распорядителей средств бюджета, применение результатов оценки, стимулирование главных распорядителей средств бюджета по результатам оценки качества финансового менеджмента</t>
  </si>
  <si>
    <t>Результаты оценки качества финансового менеджмента главных распорядителей бюджетных средств, публикация данных в открытом доступе на сайте Завьяловского района Повышение качества финансового управления главных распорядителей бюджетных средств</t>
  </si>
  <si>
    <t xml:space="preserve">Методическая поддержка сельских поселений по разработке и реализации мер, направленных на повышение эффективности бюджетных расходов, повышение качества управления муниципальными финансами, стимулирование по результатам оценки качества управления муниципальными финансами  </t>
  </si>
  <si>
    <t>Внедрение и совершенствование систем оплаты труда работников муниципальных учреждений муниципального образования «Муниципальный округ Завьяловский район Удмуртской Республики» с применением в учреждениях принципов «эффективного контракта»</t>
  </si>
  <si>
    <t>Правовые акты, устанавливающие системы оплаты труда в муниципальных учреждениях муниципального образования «Муниципальный округ Завьяловский район Удмуртской Республики» (по главным распорядителям бюджетных средств), с установлением показателей и критериев оценки эффективности деятельности работников муниципальных учреждений для назначения им стимулирующих выплат в зависимости от результатов труда и качества оказываемых муниципальных услуг</t>
  </si>
  <si>
    <t xml:space="preserve">Правовые акты о внесении изменений в муниципальную программу «Управление муниципальными финансами в Завьяловском районе» </t>
  </si>
  <si>
    <t xml:space="preserve">Результаты независимой оценки качества предоставленных муниципальных услуг, в том числе оценка населения (по видам услуг) </t>
  </si>
  <si>
    <t xml:space="preserve">Правовые акты, предусматривающие меры по исключению возможности злоупотреблений руководителей муниципальных учреждений в части взимания платы за оказание муниципальных услуг, гарантированных населению за счет средств бюджета </t>
  </si>
  <si>
    <t>Реализация муниципальных программ Завьяловского района</t>
  </si>
  <si>
    <t>Актуальные (приведенные в соответствие с решением о бюджете) версии муниципальных программ Завьяловского района</t>
  </si>
  <si>
    <t>Мониторинг и контроль за реализацией муниципальных программ Завьяловского района</t>
  </si>
  <si>
    <t xml:space="preserve">Полугодовые, годовые отчеты о реализации муниципальных программ Завьяловского района, решения, принятые  по итогам оценки эффективности реализации муниципальных программ Завьяловского района на основе годовых отчетов </t>
  </si>
  <si>
    <t>Проект бюджета муниципального образования «Муниципальный округ Завьяловский район Удмуртской Республики» на очередной финансовый год и плановый период в структуре муниципальных программ</t>
  </si>
  <si>
    <t>Годовые отчеты о реализации муниципальных программ муниципального образования «Завьяловский район», решения, принятые  по итогам оценки эффективности реализации муниципальных программ муниципального образования «Завьяловский район» на основе годовых отчетов опубликованы на сайте Завьяловского района
https://завьяловский.рф/about/ekonomika/strategicheskoe-planirovanie/munitsipalnye-programmy/index.php</t>
  </si>
  <si>
    <t>Создание системы оценки потребности в предоставлении муниципальных услуг (по видам услуг) с учетом разграничения полномочий, приоритетов социально-экономического развития муниципального образования «Муниципальный округ Завьяловский район Удмуртской Республики»</t>
  </si>
  <si>
    <t>Координация деятельности по реализации мероприятий, направленных на повышение финансовой грамотности населения на территории Завьяловского района</t>
  </si>
  <si>
    <t>Формирование и размещение информации о бюджете Завьяловского района и бюджетном процессе в Завьяловском районе в открытом доступе на едином портале бюджетной системы Российской Федерации</t>
  </si>
  <si>
    <t>Обеспечение принципа прозрачности (открытости) бюджетного процесса в Завьяловском районе. Размещение информации на едином портале бюджетной системы Российской Федерации</t>
  </si>
  <si>
    <t>Развитие инициативного бюджетирования в Завьяловском районе</t>
  </si>
  <si>
    <t>Управление финансов, Территориальные органы Администрации Завьяловского района</t>
  </si>
  <si>
    <t>Расширение практики общественного участия в управлении муниципальными финансами, внедрение принципов инициативного бюджетирования в Завьяловском районе</t>
  </si>
  <si>
    <t>Мероприятия по сопровождению инициативного бюджетирования в Завьяловском районе</t>
  </si>
  <si>
    <t>Содействие внедрению принципов инициативного бюджетирования в Завьяловском районе</t>
  </si>
  <si>
    <t xml:space="preserve">Реализация проектов инициативного бюджетирования в Завьяловском районе </t>
  </si>
  <si>
    <t>В бюджете муниципального образования «Муниципальный округ Завьяловский район Удмуртской Республики» расходы на реализацию решений, принятых для решения задач, поставленных Указом Президента Российской Федерации от 7 мая 2012 года № 597 отсутствуют</t>
  </si>
  <si>
    <t>Методические материалы по ведению бюджетного учета и отчетности доводились до главных бухгалтеров муниципальных учреждений</t>
  </si>
  <si>
    <t>Муниципальные задания на оказание муниципальных услуг, выполнение муниципальных работ муниципальными учреждениями муниципального образования «Муниципальный округ Завьяловский район Удмуртской Республики» в рамках программы не формируются</t>
  </si>
  <si>
    <t>Администрация Завьяловского района</t>
  </si>
  <si>
    <t>Расходы на поддержку проектов местных инициатив на территории Завьяловского района «За преображение»</t>
  </si>
  <si>
    <t>собственные средства бюджета Завьяловского района</t>
  </si>
  <si>
    <t>Срок реализации мероприятия завершен в соответствии с Законом Удмуртской Республики от 08.06.2021 № 64-РЗ «О преобразовании муниципальных образований, образованных на территории Завьяловского района Удмуртской Республики, и наделении вновь образованного муниципального образования статусом муниципального округа»</t>
  </si>
  <si>
    <t xml:space="preserve">МКУ "ЦБАС" ведет бухгалтерский (бюджетный) учет и формирование бухгалтерской (бюджетной) отчетности в интересах органов местного самоуправления муниципального образования «Муниципальный округ Завьяловский район Удмуртской Республики», и подведомственных им муниципальных учреждений, 19 территориальных отделов Администрации муниципального образования "Муниципальный округ Завьяловский район Удмуртской Республики" </t>
  </si>
  <si>
    <t>Постановление Администрации МО "Завьяловский район" от 05.10.2016 № 2908 "Об утверждении Порядка оценки соответствия качества муниципальных услуг, фактически оказываемых в муниципальном образовании "Завьяловский район", утвержденным требованиям к качеству (стандартам качества) муниципальных услуг"</t>
  </si>
  <si>
    <t xml:space="preserve">Отношение дефицита бюджета  к доходам бюджета, рассчитанное в соответствии с требованиями Бюджетного кодекса Российской Федерации </t>
  </si>
  <si>
    <t>Доля просроченной кредиторской задолженности бюджета и муниципальных учреждений муниципального образования «Муниципальный округ Завьяловский район Удмуртской Республики» (за исключением просроченной кредиторской задолженности, образованной по приносящей доход деятельности  (собственные доходы учреждений) в общем объеме расходов бюджета</t>
  </si>
  <si>
    <t>Доля просроченной кредиторской задолженности по оплате труда бюджета и муниципальных учреждений муниципального образования «Муниципальный округ Завьяловский район Удмуртской Республики» (включая начисления на оплату труда) в общем объеме расходов бюджета на оплату труда (включая начисления на оплату труда)</t>
  </si>
  <si>
    <t>Доля расходов бюджета, формируемых в рамках муниципальных программ в общем объеме расходов (за исключением расходов, осуществляемых за счет субвенций из бюджета Удмуртской Республики)</t>
  </si>
  <si>
    <t>«Управление муниципальными финансами в Завьяловском районе»</t>
  </si>
  <si>
    <t xml:space="preserve">Исполнение плана по налоговым и неналоговым доходам бюджета за отчетный финансовый год </t>
  </si>
  <si>
    <t xml:space="preserve">Исполнение расходных обязательств в соответствии с решением о бюджете Завьяловского района на очередной финансовый год и плановый период </t>
  </si>
  <si>
    <t xml:space="preserve">Удельный вес проведенных внешних (внутренних) контрольных мероприятий (ревизий и проверок) к числу запланированных мероприятий </t>
  </si>
  <si>
    <t>Удельный вес главных распорядителей средств бюджета, осуществляющих внутренний финансовый контроль, внутренний финансовый аудит, а также контроль за деятельностью муниципальных учреждений муниципального образования «Муниципальный округ Завьяловский район Удмуртской Республики» в общем количестве главных распорядителей средств бюджета, на которых в соответствии с законодательством возложены функции по финансовому контролю и аудиту</t>
  </si>
  <si>
    <t>Удельный вес муниципальных образований – сельских поселений Завьяловского района, осуществляющих внутренний финансовый контроль, внутренний финансовый аудит в общем количестве муниципальных образований – сельских поселений Завьяловского района</t>
  </si>
  <si>
    <t xml:space="preserve">Отношение объема муниципального долга к годовому объему доходов бюджета без учета безвозмездных поступлений       </t>
  </si>
  <si>
    <t>Отношение расходов на обслуживание муниципального долга к объему расходов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</si>
  <si>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Отношение объема просроченной задолженности по долговым обязательствам к общему объему муниципального долга</t>
  </si>
  <si>
    <t>Отношение объема выплат по муниципальным гарантиям к общему объему предоставленных муниципальных гарантий</t>
  </si>
  <si>
    <t xml:space="preserve">Отношение объема заимствований в отчетном финансовом году к сумме, направляемой в отчетном финансовом году на финансирование дефицита бюджета и (или) погашение долговых обязательств бюджета </t>
  </si>
  <si>
    <t>Межбюджетные трансферты не предоставлялись в связи с ликвидацией муниципальных образований - сельских поселений</t>
  </si>
  <si>
    <t>Доля дотаций в объеме межбюджетных трансфертов бюджетам сельских поселений Завьяловского района</t>
  </si>
  <si>
    <t xml:space="preserve">Оценка качества управления муниципальными финансами Завьяловского района, определяемая Министерством финансов Удмуртской Республики    </t>
  </si>
  <si>
    <t>Средний уровень качества финансового менеджмента главных распорядителей средств бюджета</t>
  </si>
  <si>
    <t>Объем налоговых и неналоговых доходов бюджета</t>
  </si>
  <si>
    <t>Доля налоговых и неналоговых доходов в общем объеме собственных доходов бюджета (без учета субвенций)</t>
  </si>
  <si>
    <t>Значительную часть в общем объеме собственных доходов составляют субидии и иные межбюджетные трансферты из бюджета УР</t>
  </si>
  <si>
    <t>Управление финансов Администрации Завьяловского района</t>
  </si>
  <si>
    <t>121, 129</t>
  </si>
  <si>
    <t xml:space="preserve"> 111, 119</t>
  </si>
  <si>
    <t>111, 119</t>
  </si>
  <si>
    <t>09.0.01</t>
  </si>
  <si>
    <t>09.0.02</t>
  </si>
  <si>
    <t>09.0.03</t>
  </si>
  <si>
    <t>09.0.04</t>
  </si>
  <si>
    <t>09.0.05</t>
  </si>
  <si>
    <t>09.0.06</t>
  </si>
  <si>
    <t>09.0.07</t>
  </si>
  <si>
    <t>09.0.08</t>
  </si>
  <si>
    <t>09.0.09</t>
  </si>
  <si>
    <t>09.0.10</t>
  </si>
  <si>
    <t>09.0.11</t>
  </si>
  <si>
    <t>09.0.12</t>
  </si>
  <si>
    <t>09.0.13</t>
  </si>
  <si>
    <t>09.0.14</t>
  </si>
  <si>
    <t>09.0.15</t>
  </si>
  <si>
    <t>09.0.16</t>
  </si>
  <si>
    <t>09.0.17</t>
  </si>
  <si>
    <t>09.0.18</t>
  </si>
  <si>
    <t>09.0.19</t>
  </si>
  <si>
    <t>09.0.20</t>
  </si>
  <si>
    <t>нет</t>
  </si>
  <si>
    <t>Форма 1. ОТЧЕТ об использовании бюджетных ассигнований бюджета муниципального образования "Завьяловский район" на реализацию муниципальной программы «Управление муниципальными финансами в Завьяловском районе» за 2023 год</t>
  </si>
  <si>
    <t>090160080</t>
  </si>
  <si>
    <t xml:space="preserve">Управление строительства </t>
  </si>
  <si>
    <t>121, 
129, 
242, 
244, 
853</t>
  </si>
  <si>
    <t>111, 
119, 
242, 
244,</t>
  </si>
  <si>
    <t>за 2023 год</t>
  </si>
  <si>
    <t>Консолидирования бюджетная отчетность предоставлена в  Министерством финансов Удмуртской Республики 09.02.2024</t>
  </si>
  <si>
    <t xml:space="preserve"> - Организован онлайн-семинар  - 2 ед.;                                                                                                                                                                                                                                                                                -  Методические материалы по вопросам, связанным с составлением и исполнением бюджета муниципального образования «Завьяловский район», ведением бюджетного учета и составлением бюджетной отчетности, составлением отчетности об исполнении бюджета муниципального образования «Завьяловский район», составлением и ведением реестра расходных обязательств муниципального образования «Завьяловский район» доводились в электронном виде </t>
  </si>
  <si>
    <t xml:space="preserve">Организованы конкурсы на получение коммерческих кредитов. Привлечены коммерческие кредиты:
- АО «ДАТАБАНК» на сумму 31000 тыс. рублей, под 9,5 % годовых;                            
-  АО «ДАТАБАНК» на сумму 60000 тыс. рублей, под 8,5 % годовых;                                                                                                                                                                                                                                           -  ПАО «Совкомбанк» на сумму 50000 тыс. рублей, под 14,12665 % годовых;                   
-  АО «ДАТАБАНК» на сумму 90000 тыс. рублей, под 16,0 % годовых; 
По конкурсным процедурам экономия расходов на обслуживание муниципального долга составила 271,7 тыс. руб.
</t>
  </si>
  <si>
    <t xml:space="preserve">Приказ  Управления финансов Администрации Завьяловского района от 17.10.2022 № 203  "Об утверждении перечня кодов видов источников финансирования дефицита бюджета МО "Муниципальный округ Завьяловский район Удмуртской Республики"                                                                                                                                                                                                                                                                                                                                                                                                                                                                                                                                                                                                 Постановление Администрации МО "Муниципальный округ Завьяловский район Удмуртской Республики " от 02.11.2023 № 4462 "Об утверждении перечня главных администраторов источников финансирования дефицита бюджета муниципального образования "Муниципальный округ Завьяловский район Удмуртской Республики" 
Постановление Администрации МО "Муниципальный округ Завьяловский район Удмуртской Республики " от 26.10.2022 № 2848 "Об утверждении долговой политики муниципального образования "Муниципальный округ Завьяловский район Удмуртской Республики" на 2023 год и плановый период 2024 и 2025 годов";                                                                                                                                                                                                                 Постановление Администрации МО "Муниципальный округ Завьяловский район Удмуртской Республики " от 28.09.2023 № 3817 "О внесении изменения в долговую политику муниципального образования "Муниципальный округ Завьяловский район Удмуртской Республики" на 2023 год и плановый период 2024 и 2025 годов";                                                                                                                                                                                             Приказ Управления финансов Администрации Завьяловского района от 12.01.2023 № 17 "Об утверждении Положения о составе, порядке и сроках внесения информации в муниципальную долговую книгу  муниципального образования "Муниципальный округ Завьяловский район Удмуртской Республики"                                                                                                                                                                                                                                           </t>
  </si>
  <si>
    <t>Обслуживание муниципального долга составило 12484,0 тыс.руб., выплаты произведены своевременно</t>
  </si>
  <si>
    <t>В 2023 году муниципальные гарантии МО "Завьяловский район" не выдавались</t>
  </si>
  <si>
    <t>Получен бюджетный кредит из бюджета Удмуртской Республики на покрытия временного кассового разрыва, возникшего при исполнении  бюджета муниципального образования в сумме 47345,4 тыс.руб., по ставке 0,1 % годовых</t>
  </si>
  <si>
    <t>Поставлен на учет: коммерческий кредит - 231 000 тыс.руб.; бюджетный кредит - 47345,4  тыс.руб.</t>
  </si>
  <si>
    <t>Мероприятий по реструктуризации бюджетных кредитов в 2023 году не проводилось</t>
  </si>
  <si>
    <t>Дефицит бюджета МО "Муниципальный округ Завьяловский район Удмуртской Республики" на 01.01.2024 составил 52759,2 тыс.руб.</t>
  </si>
  <si>
    <t>Просроченная задолженность на 01.01.2024 отсутствует</t>
  </si>
  <si>
    <t>По конкурсным процедурам экономия расходов на обслуживание муниципального долга составила 271,7 тыс.руб.</t>
  </si>
  <si>
    <t>Муниципальные гарантии в 2023 не предоставлялись</t>
  </si>
  <si>
    <t>Приказ от 04.07.2023 № 154 "Об утверждении графика санкционирования платежей, производимых за счет средств бюджета муниципального образования "Муниципальный округ Завьяловский район Удмуртской Республики";
Приказ от 18.09.23 № 197 "Об утверждении кодов классификации средств бюджетных и автономных учреждений муниципального образования "Муниципальный округ Завьяловский район Удмуртской Республики";
Приказ от 18.09.23 № 198 "Об утверждении дополнительных кодов аналитического  учета  кодов   операций сектора государственного управления расходов бюджета муниципального образования "Муниципальный округ Завьяловский район Удмуртской Республики";
Приказ от 05.12.23 № 243 "Об утверждении типовой формы соглашения о предоставлении субсидии муниципальному бюджетному или автономному учреждению на финансовое обеспечение выполнения муниципального задания на оказание муниципальных услуг (выполнение работ)";
Приказ от 08.12.23 № 253 "О внесении изменений в Порядок ведения учета и осуществления хранения документов по исполнению судебных актов, предусматривающих обращение взыскания на средства муниципального образования «Завьяловский район» по денежным обязательствам муниципальных учреждений";
Распоряжение от 20.10.2023 № 551 "Об утверждении отчета об исполнении бюджета муниципального образования "Муниципальный округ Завьяловский район Удмуртской Республики" за 9 месяцев 2023 года";
Распоряжение от 01.08.2023 № 365 "Об утверждении отчета об исполнении бюджета муниципального образования "Муниципальный округ Завьяловский район Удмуртской Республики" за I полугодие 2023 года";
Распоряжение от 21.04.2023 № 192 "Об утверждении отчета об исполнении бюджета муниципального образования "Муниципальный округ Завьяловский район Удмуртской Республики" за I квартал 2023 года";
Постановление от 18.09.2023 № 3690 "Об утверждении Правил принятия решений о заключении муниципальных контрактов на поставку товаров, выполнение работ, оказание услуг для обеспечения нужд муниципального образования «Муниципальный округ Завьяловский район Удмуртской Республики», соглашений о муниципально-частном партнерстве и концессионных соглашений на срок, превышающий срок действия утвержденных лимитов бюджетных обязательств";
Постановление от 21.07.2023 № 2625 "Об утверждении Порядка предоставления субсидий из бюджета муниципального образования "Муниципальный округ Завьяловский район Удмуртской Республики" на осуществление деятельности территориальных общественных самоуправлений в границах территории муниципального образования "Муниципальный округ Завьяловский район Удмуртской Республики";
Постановление от 15.03.2023 № 755 "О внесении изменений в Порядок предоставления субсидий из бюджета муниципального образования «Муниципальный округ Завьяловский район Удмуртской Республики» муниципальным унитарным предприятиям и юридическим лицам - поставщикам ресурсов";
Постановление от 06.03.2023 № 586 "О внесении изменений в Порядок определения объема и предоставления субсидий некоммерческим организациям на развитие культуры, физической культуры, спорта и молодежной политики на территории муниципального образования «Муниципальный округ Завьяловский район Удмуртской Республики";
Брошюра "Бюджет для граждан" к проекту Решения Совета депутатов муниципального образования «Завьяловский район» «Об исполнении бюджета муниципального образования «Завьяловский район» за 2022 год»;
Брошюра "Бюджет для граждан" к Решению Совета депутатов муниципального образования «Завьяловский район» «Об исполнении бюджета муниципального образования «Завьяловский район» за 2022 год»;                                                                                                                                                                                                                 Приказ от 26.05.2023 № 126 "Об утверждении Правил списания и восстановления в учете задолженности по денежным обязатательствам перед  муниципальным образованием «Муниципальный округ Завьяловский район Удмуртской Республики».</t>
  </si>
  <si>
    <t xml:space="preserve">Источником финансирования для исполнения судебных актов Российской Федерации и мировых соглашений в 2023 году явился бюджет муниципального образования «Муниципальный округ Завьяловский район Удмуртской Республики» в сумме 28 023,5 тыс.руб. </t>
  </si>
  <si>
    <t>2023 год</t>
  </si>
  <si>
    <t>На 2023 год запланировано проведение 9 контрольных мероприятий, в том числе:                   
- 2 проверки в сфере закупок;                                                                                                 
- 7 проверок  на соблюдение положений Бюджетного кодекса Российской Федерации 
В течение 2023 года по поступившим обращеням проведены 3 внеплановая проверка. 
С планами контрольных мероприятий, проводимые Управлением финансов, можно ознакомиться на официальном сайте завьяловский.рф (бюджет/муниципальный финансовый контролья/внутренний муниципальный финансовый контроль/ план контрольных мероприятий). Планы контрольных мероприятий в сфере закупок также размещаются на сайте www.zakupki.ru. Выявленные в ходе контрольных мероприятий нарушения и замечания также регулярно публикуются на официальном сайте завьяловский.рф</t>
  </si>
  <si>
    <t xml:space="preserve">На 2023 год запланировано проведение 2 контрольных мероприятия по внутреннему финансовму аудиту. Проверки проведены в полном объеме. По итогам контрольных мероприятий оформлены акты.         Согласно федеральному стандарту внутреннего финансового аудита "Об утверждении федерального стандарта внутреннего финансового аудита "Реализация результатов внутреннего финансового аудита", утвержденому приказом Министерства финансов РФ от 22.05.2020 № 91н, составлен отчет о результатах внутреннего финансового аудита за 2023 год в Управлении финансов Завьяловского района Удмуртской Республики (с пояснительной запиской). Данный Отчет размещен на официальном сайте завьяловский.рф в разделе бюджет/муниципальный финансовый контроль/внутренний муниципальный финансовый контроль/годовая отчетность по проведению внутреннего финансового аудита                                                                                                 </t>
  </si>
  <si>
    <t>На 2023 год запланировано проведение 2 проверки в сфере закупок.                                                                                                                                                                                                                                              С планами контрольных мероприятий, проводимые Управлением финансов, можно ознакомиться на официальном сайте завьяловский.рф (бюджет/муниципальный финансовый контролья/внутренний муниципальный финансовый контроль/ план контрольных мероприятий) Выявленные в ходе контрольных мероприятий нарушения и замечания также регулярно публикуются на официальном сайте завьяловский.рф. План контрольных мероприятий также публикуются на сайте www.zakupki.ru</t>
  </si>
  <si>
    <r>
      <t xml:space="preserve">Результаты оценки качества финансового менеджмента главных распорядителей бюджетных средств муниципального образования «Завьяловский район» публикуютя на сайте муниципального образования  </t>
    </r>
    <r>
      <rPr>
        <u/>
        <sz val="9"/>
        <color indexed="8"/>
        <rFont val="Times New Roman"/>
        <family val="1"/>
        <charset val="204"/>
      </rPr>
      <t>https://zav-18.gosuslugi.ru/deyatelnost/napravleniya-deyatelnosti/byudzhet/monitoring-kachestva-finansovogo-menedzhmenta/</t>
    </r>
  </si>
  <si>
    <t>Факт на начало отчетного периода (за 2022 год)</t>
  </si>
  <si>
    <t>0900505580</t>
  </si>
  <si>
    <t>111,      119</t>
  </si>
  <si>
    <t>0900600310</t>
  </si>
  <si>
    <t>Форма 2. ОТЧЕТ о расходах на реализацию муниципальной программы за счет всех источников финансирования «Управление муниципальными финансами в Завьяловском районе» за 2023 год</t>
  </si>
  <si>
    <t xml:space="preserve">Полномочия Управление финансов Администрации Завьяловского района по осуществлению внутреннего муниципального финансового контроля проводятся в соответствии с федеральными стандартами, утвержденными Правительством Российской Федерации. </t>
  </si>
  <si>
    <t>С 01.01.2020 года проведение внутреннего финансового контроля исключено из бюджетных полномочий отдельных участников бюджетного процесса. Осуществление участниками бюджетного процесса внутреннего финансового аудита регламентировано Бюджетным кодексом Российской Федерации, согласно которому внутренний финансовый аудит осуществляется в соответствии с федеральными стандартами внутреннего финансового аудита, утвержденными Правительством Российской Федерации. Внутренний финансовый контроль может осуществляться главным администратором бюджетных средств по решению руководителя главного администратора бюджетных средств</t>
  </si>
  <si>
    <t xml:space="preserve"> За 2023 год в бюджет МО "Муниципальный округ Завьяловский район Удмуртской Республики" по программе "ЗА ПРЕОБРАЖЕНИЕ!" поступило средств от населения и спонсоров в сумме 450,0 тыс.руб. (1 проекта).
По программе НАША ИНИЦИАТИВА в МО "Муниципальный округ Завьяловский район Удмуртской Республики" поступило от населения и спонсоров 3 200,2 тыс.руб. (14 проектов), привлечено средств из бюджета УР в сумме 10 665,0 тыс. руб.
По программе самообложения граждан в бюджет МО "Муниципальный округ Завьяловский район Удмуртиской Республики" поступило от населения 74 800,2 тыс.руб. (137 заявок), привлечено средств из бюджета УР в сумме 60 272,4 тыс. руб.
Молодежное инициативное бюджетирование «АТМОСФЕРА»: реализовано 12 проектов, привлечено средств из бюджета УР в сумме 2 737,8 тыс.руб.</t>
  </si>
  <si>
    <t>Рост налоговых и неналоговых доходов бюджета МО «Муниципальный округ Завьяловский район Удмуртской Республики» по итогам исполнения бюджета на 01.01.2024 по сравнению с аналогичным периодом прошлого года составил 27,6 %</t>
  </si>
  <si>
    <t>09006S955А,         09006S955Б,      09006S955И   ,09006S955К,        09006S955Н,</t>
  </si>
  <si>
    <t>09006S955Г,         09006S955В,      09006S955Д   ,09006S955Ж,        09006S955Л,09006S955М,09006S955Е</t>
  </si>
  <si>
    <t>Расходы на софинансирование проектов на территории Завьяловского района «Без границ»</t>
  </si>
  <si>
    <t>05 08</t>
  </si>
  <si>
    <t>03 01</t>
  </si>
  <si>
    <t>244</t>
  </si>
  <si>
    <t>07 07</t>
  </si>
  <si>
    <t>02 03</t>
  </si>
  <si>
    <t>612</t>
  </si>
  <si>
    <t xml:space="preserve">01 </t>
  </si>
  <si>
    <t>Расходы в целях подготовки к реализации инициативных проектов на территории Завьяловского района</t>
  </si>
  <si>
    <t>0900660270</t>
  </si>
  <si>
    <t>09006S3502,      09006S3504,          09006S3505</t>
  </si>
  <si>
    <t>09006S3508,      09006S3506</t>
  </si>
  <si>
    <t>09006S3501,      09006S3503,          09006S3507,        09006S3509</t>
  </si>
  <si>
    <t>03,    09</t>
  </si>
  <si>
    <t>05,   04</t>
  </si>
  <si>
    <t>09006S881Д,   09006S881У    ,09006S881Р,   09006S881И,     09006S881А,    09006S881Т,    09006S881М,    09006S881В,     09006S881Е</t>
  </si>
  <si>
    <t xml:space="preserve">09006S881Б,   09006S881К    ,09006S881Л,   09006S881П,     </t>
  </si>
  <si>
    <t>01 04 04 04 04 05 05 05 05 05 11</t>
  </si>
  <si>
    <t>13 09 09 09 09 03 03 03 03 03 01</t>
  </si>
  <si>
    <t>0900660160 0900660160 0900662510 0900660090 0900660170 0900660090 0900660160 0900660170 0900662400 0900662430 0900660170</t>
  </si>
  <si>
    <t>07 07 07</t>
  </si>
  <si>
    <t>02 02 09</t>
  </si>
  <si>
    <t>0900660160 0900660270 0900660270</t>
  </si>
  <si>
    <t>612 622 244</t>
  </si>
  <si>
    <t>08 08 07 08</t>
  </si>
  <si>
    <t>01 01 03 04</t>
  </si>
  <si>
    <t>0900660270 0900660150 0900660270 0900660270</t>
  </si>
  <si>
    <t>612 244</t>
  </si>
  <si>
    <t>02,  03</t>
  </si>
  <si>
    <t>Невыполнение расходных обязательств связано с поступлением средств из бюджета УР не в полном объеме, незавершенными работами (оплата перенесена на 2024 год), а также экономией в результате конкурсных процедур</t>
  </si>
  <si>
    <t>В соответствии с утвержденными планами контрольных мероприятий на 2023 год запланировано проведение 9 проверок. Также в течение 2023 года  проведено 3 внеплановых контрольных мероприятий.</t>
  </si>
  <si>
    <t>За 2023 год будет поведен в марте-апреле 2024</t>
  </si>
  <si>
    <t xml:space="preserve">За 2023 год будет поведен в мае-июне 2024 (рассчет произведен по итогам 9 мес) </t>
  </si>
  <si>
    <t>План на конец  2023 года</t>
  </si>
  <si>
    <t>Факт на конец 2023 года</t>
  </si>
  <si>
    <t>Факт за 2022 год</t>
  </si>
  <si>
    <t>Оценка эффективности реализации подпрограммы "Управление муниципальными финансами"     за 2023 год</t>
  </si>
  <si>
    <t>приведение в соответствие с решением Совета депутатов муниципального образования «Муниципальный округ Завьяловский район Удмуртской Республики» от 30.11.2022 № 388 «О бюджете муниципального образования «Муниципальный округ Завьяловский район Удмуртской Республики» на 2023 год и плановый период 2024 и 2025 годов»</t>
  </si>
  <si>
    <t xml:space="preserve"> 
Решением Совета депутатов муниципального образования «Муниципальный округ Завьяловский район Удмуртской Республики» от 26.01.2022 № 180 утверждено Положение «О самообложении граждан на территории муниципального образования «Муниципальный округ Завьяловский район Удмуртской Республики».
Решением Совета депутатов муниципального образования "Муниципальный округ Завьяловский район Удмуртской Республики" от 23.03.2022 № 207 утверждено  Положение о порядке выдвижения, внесения, обсуждения, рассмотрения инициативных проектов, а также проведения их конкурсного отбора" ("ЗА ПРЕОБРАЖЕНИЕ!").
Решением Совета депутатов муниципального образования "Муниципальный округ Завьяловский район Удмуртской Республики" от 23.03.2022 № 208 утвержден Порядок определения части территории муниципального образования «Муниципальный округ Завьяловский район Удмуртской Республики», предназначенной для реализации инициативных проектов ("ЗА ПРЕОБРАЖЕНИЕ!").
По программе молодежного инициативного бюджетирования «Атмосфера» победило 12 проектов, привлечено средств из бюджета УР – 2,7 млн. руб.;
По программе инициативного бюджетирования лицами с инвалидностью «Без границ» победило 9 проектов, привлечено средств из бюджета УР – 3,8 млн. руб.;
По программе «Наша – Инициатива» за 2023 год реализовано 14 проектов, привлечено средств из бюджета УР – 10,7 млн. руб., средств населения и спонсоров 3,2 млн. руб.;
По самообложению граждан в 2023 году направлено 150 заявок, на общую сумму 171,5 млн. руб., привлечено средств из бюджета УР – 102,9 млн. руб., населения 34,3 млн. руб.;
По программе Завьяловского района «За преображение» участвовал 1 проект, привлечено средств граждан 450,0 тыс.руб.
</t>
  </si>
  <si>
    <r>
      <t xml:space="preserve">Решение Совета депутатов муниципального образования «Муниципальный округ Завьяловский район Удмуртской Республики» от 30.11.2022 № 388 "О бюджете муниципального образования "Муниципальный округ Завьяловский район Удмуртской Республики" на 2023 год и на плановый период 2024 и 2025 годов"; представление в Министерство Финансов Удмуртской Республики; </t>
    </r>
    <r>
      <rPr>
        <u/>
        <sz val="9"/>
        <rFont val="Times New Roman"/>
        <family val="1"/>
        <charset val="204"/>
      </rPr>
      <t>https://zavyalovskij-r18.gosweb.gosuslugi.ru/deyatelnost/napravleniya-deyatelnosti/byudzhet/resheniya-soveta-deputatov-o-byudzhete/2023-god/</t>
    </r>
    <r>
      <rPr>
        <sz val="9"/>
        <rFont val="Times New Roman"/>
        <family val="1"/>
        <charset val="204"/>
      </rPr>
      <t xml:space="preserve">
Решение Совета депутатов муниципального образования «Муниципальный округ Завьяловский район Удмуртской Республики» от 29.11.2023 № 517 "О бюджете муниципального образования "Муниципальный округ Завьяловский район Удмуртской Республики" на 2024 год и на плановый период 2025 и 2026 годов"; представление в Министерство Финансов Удмуртской Республики; https://zavyalovskij-r18.gosweb.gosuslugi.ru/deyatelnost/napravleniya-deyatelnosti/byudzhet/formirovanie-byudzheta/2024-god/ </t>
    </r>
  </si>
  <si>
    <t>Реестр расходных обязательств МО "Завьяловский район" (включая свод реестров расходных обязательств муниципальных образований – сельских поселений) за 2022-2026 годы составлен и представлен в Министерство финансов Удмуртской Республики в апреле 2023 года в ПК "Бюджет-СМАРТ"</t>
  </si>
  <si>
    <t>https://zavyalovskij-r18.gosweb.gosuslugi.ru/deyatelnost/napravleniya-deyatelnosti/byudzhet/finansovaya-gramotnost/</t>
  </si>
  <si>
    <t>https://zavyalovskij-r18.gosweb.gosuslugi.ru/deyatelnost/napravleniya-deyatelnosti/byudzhet/internet-oprosy-po-byudzhetnoy-tematike/</t>
  </si>
  <si>
    <t>Предложения в Региональный перечень (классификатор) государственных (муниципальных) услуг и работ Удмуртской Республики в 2023 году отсутствовали</t>
  </si>
  <si>
    <t>Бюджет муниципального образования «Муниципальный округ Завьяловский район Удмуртской Республики» на 2024 год и на плановый период 2025 и 2026 годов составлен на основе 17 муниципальных программ</t>
  </si>
  <si>
    <t>https://zavyalovskij-r18.gosweb.gosuslugi.ru/deyatelnost/napravleniya-deyatelnosti/ekonomika/godovye-otchety-o-realizatsii-munitsipalnyh-programm/</t>
  </si>
  <si>
    <t>https://zavyalovskij-r18.gosweb.gosuslugi.ru/deyatelnost/napravleniya-deyatelnosti/byudzhet/realizatsiya-federalnogo-zakona-ot-08052010-83-fz/osuschestvlenie-monitoringa-okazaniya-munitsipalnyh-uslug/2023-god/</t>
  </si>
  <si>
    <t>Постановления Администрации МО "Завьяловский район" от 23.03.2023 № 823 "О внесении изменений в муниципальную программу "Управление муниципальными финансами в Завьяловском районе"</t>
  </si>
  <si>
    <t>Методические материалы доводились в электронном виде, а также в форме устных консультаций                                                                                                                                                                                                                                                                                              https://zavyalovskij-r18.gosweb.gosuslugi.ru/deyatelnost/napravleniya-deyatelnosti/byudzhet/rekomendatsii-metodologicheskogo-soveta/2023-god/</t>
  </si>
  <si>
    <t>В 2023 году профессиональная подготовка, переподготовка и повышение квалификации муниципальных служащих, работников муниципальных учреждений в сфере повышения эффективности бюджетных расходов и управления муниципальными финансами не проводилась</t>
  </si>
  <si>
    <t>За 2023 г. налог на имущество организаций оплачен в полном объеме</t>
  </si>
  <si>
    <t>В 2023 году завершены процедуры ликвидации: 1 главный распорядителей бюджетных средств Управление строительства и муниципального хозяйства, МБОУ "Пальиковская ООШ", Администрация муниципального образования "Хохряковское"</t>
  </si>
  <si>
    <t>Налог на имущество организаций за 2023 год уплачен в полном объеме</t>
  </si>
  <si>
    <t xml:space="preserve">В целях снижения дебиторской задолженности по арендной плате проводится досудебная претензионно - уведомительная работа с арендаторами. 
За 2023 год должникам направлено 81 претензия на общую сумму 6 902,7 тыс.руб. (с учетом пеней – 756,4 тыс.руб.). За указанный период в бюджет в досудебном порядке поступило 4 977,7 тыс.руб.
Кроме того, обеспечивается взыскание задолженности в судебном порядке.
Подано за указанный период 160 исковых заявлений на общую сумму 22 233,7 тыс.рублей. В результате исковой работы за указанный период в бюджет поступило 2 649,0 тыс.руб., в том числе по решениям суда за предыдущий годы.
По итогам проведенной исковой работы (в том числе и в предыдущие годы) общая сумма для принудительного взыскания по судебным решениям на 01.01.2024 составляет 29 093,8 тыс.руб.
</t>
  </si>
  <si>
    <t>Условно утвержденные расходы сформированы в соответствии со статьей 184.1 Бюджетного кодекса Российской Федерации и утверждены в плановом периоде:
- на 2024 и 2025 год решением Совета депутатов МО "Муниципальный округ Завьяловский район Удмуртской Республики" от 30.11.2022 № 388 "О бюджете муниципального образования «Муниципальный округ Завьяловский район Удмуртской Республики» на 2023 год и на плановый период 2024 и 2025 годов"
- на 2025 и 2026 год решением Совета депутатов МО "Муниципальный округ Завьяловский район Удмуртской Республики" от 29.11.2023 № 517 "О бюджете муниципального образования «Муниципальный округ Завьяловский район Удмуртской Республики» на 2024 год и на плановый период 2025 и 2026 годов"</t>
  </si>
  <si>
    <t>Бюджетный прогноз утвержден распоряжением от 02.02.2023 № 27 "Об утверждении бюджетного прогноза муниципального образования "Завьяловский район" на 2023-2028 годы" и размещен  на сайте муниципального образования «Завьяловский район" в сети Интернет. Постановлением Администрации МО "Муниципальный округ Завьяловский район Удмуртской Республики от 11.02.2022 № 206 утвержден Порядок разработки и утверждения бюджетного прогноза муниципального образования "Муниципальный округ Завьяловский район Удмуртской Республики" на долгосрочный период</t>
  </si>
  <si>
    <t>0900668301</t>
  </si>
  <si>
    <t>612, 622</t>
  </si>
  <si>
    <t>08, 11</t>
  </si>
  <si>
    <t>01, 01</t>
  </si>
  <si>
    <t>Резервный фонд составляет 3361,1 тыс.руб. Расходование средств резервного фонда осуществляется в соответствии с Положением о порядке расходования средств резервного фонда Администрации муниципального образования «Муниципальный округ Завьяловский район Удмуртской Республики», утвержденного поставновлением Администрации МО «Муниципальный округ Завьяловский район Удмуртской Республики» от 14.12.2022 № 3407</t>
  </si>
  <si>
    <t xml:space="preserve"> - Постановление Администрации МО «Муниципальный округ Завьяловский район Удмуртской Республики» от 21.03.2022 № 803 "О внесении изменений в муниципальную программу "Развитие образования"; 
- Постановление Администрации МО «Муниципальный округ Завьяловский район Удмуртской Республики» от 31.03.2022 № 995 "О внесении изменений в муниципальную программу "Культура Завьяловского района";
- Постановление Администрации МО «Муниципальный округ Завьяловский район Удмуртской Республики» от 31.03.2022 № 997 "О внесении изменений в муниципаьную программу "Реализация молодежной политики в Завьяловском районе";
- Постановление Администрации МО «Муниципальный округ Завьяловский район Удмуртской Республики» от 31.03.2022 № 1004а "О внесении изменений в муниципальную программу "Развитие физической культуры и массового спорта в Завьяловском районе";
- Постановление Администрации МО «Муниципальный округ Завьяловский район Удмуртской Республики» от 31.03.2022 № 994 "О внесении изменений в муниципальную программу "Сохранение здоровья и формирование здорового образа жизни населения Завьяловского района на 2022 - 2025 годы";
- Постановление Администрации МО «Муниципальный округ Завьяловский район Удмуртской Республики» от 31.03.2022 № 999 "О внесении изменений в муниципальную программу "Создание условий для развития предпринимательства и привлечения инвестиций";
- Постановление Администрации МО «Муниципальный округ Завьяловский район Удмуртской Республики» от 06.02.2022 № 284 "О внесении изменений в муниципальную программу "Развитие агропромышленного комплекса Завьяловского района";
- Постановления Администрации МО «Муниципальный округ Завьяловский район Удмуртской Республики» от 23.03.2022 № 823 "О внесении изменений в муниципальную программу "Управление муниципальными финансами в Завьяловском районе";
- Постановление Администрации МО «Муниципальный округ Завьяловский район Удмуртской Республики» от 28.03.2022 № 920 "О внесении изменений в муниципальную программу "Управление муниципальным имуществом";
- Постановление Администрации МО «Муниципальный округ Завьяловский район Удмуртской Республики» от 30.03.2022 № 958 "О внесении изменений в муниципальную программу "Содержание и развитие муниципального хозяйства Завьяловского района";
- Постановление Администрации МО «Муниципальный округ Завьяловский район Удмуртской Республики» от 31.03.2022 № 1000 "О внесении изменений в муниципальную программу "Территориальное развитие Завьяловского района";
- Постановление Администрации МО «Муниципальный округ Завьяловский район Удмуртской Республики» от 31.03.2022 № 1001 "О внесении изменений в муниципальную программу "Обеспечение безопасности населения муниципального образования «Завьяловский район»;
- Постановление Администрации МО «Муниципальный округ Завьяловский район Удмуртской Республики» от 30.03.2022 № 955 "О внесении изменений в муниципальную программу "Муниципальное управление и развитие гражданского общества в муниципальном образовании "Завьяловский район";
- Постановление Администрации МО «Муниципальный округ Завьяловский район Удмуртской Республики» от 31.03.2022 № 998 "О внесении изменений в муниципальную программу "Комплексные меры противодействия немедицинскому потреблению наркотических средств и их незаконному обороту в Завьяловском районе на 2022 - 2025 годы"</t>
  </si>
  <si>
    <t>Для проведения единой финансовой, бюджетной и налоговой политики в районе в полном объеме профинансирована деятельность Управления финансов в рамках реализации установленных функций (полномочий),  а также в рамках постановления Администрации МО "Муниципальный округ Завьяловский район Удмуртской Республики" от 17.10.2022 № 2735 "Об основных направлениях бюджетной и налоговой политики миуниципального образования "Муниципальный округ Завьяловский район Удмуртской Республики" на 2023 год и плановый период 2024 и 2025 годов"</t>
  </si>
  <si>
    <r>
      <t xml:space="preserve">Постановление Администрации МО «Муниципальный округ Завьяловский район Удмуртской Республики» от 18.09.2023 № 3690 "Об утверждении Правил принятия решений о заключении муниципальных контрактов на поставку товаров, выполнение работ, оказание услуг для обеспечения нужд муниципального образования «Муниципальный округ Завьяловский район Удмуртской Республики», соглашений о муниципально-частном партнерстве и концессионных соглашений на срок, превышающий срок действия утвержденных лимитов бюджетных обязательств»;                                                                                                                                                                                      Постановление Администрации МО «Муниципальный округ Завьяловский район Удмуртской Республики» от 21.07.2023 № 2625 "Об утверждении Порядка предоставления субсидий из бюджета муниципального образования «Муниципальный округ Завьяловский район Удмуртской Республики» на осуществление деятельности территориальных общественных самоуправлений в границах территории муниципального образования «Муниципальный округ Завьяловский район Удмуртской Республики»;                                                                                                                                                                                                                                                               Постановление Администрации МО «Муниципальный округ Завьяловский район Удмуртской Республики» от 15.03.2023 № 755 "О внесении изменений в Порядок предоставления субсидий из бюджета муниципального образования «Муниципальный округ Завьяловский район Удмуртской Республики» муниципальным унитарным предприятиям и юридическим лицам - поставщикам ресурсов»;
Решение Совета депутатов МО «Муниципальный округ Завьяловский район Удмуртской Республики» от 23.08.2023 № 475 "Об утверждении Порядка частичного возмещения транспортных расходов, связанных с осуществлением депутатской деятельности, депутатам Совета депутатов муниципального образования «Муниципальный округ Завьяловский район Удмуртской Республики», осуществляющим свои полномочия на непостоянной основе";
</t>
    </r>
    <r>
      <rPr>
        <sz val="9"/>
        <rFont val="Times New Roman"/>
        <family val="1"/>
        <charset val="204"/>
      </rPr>
      <t>Распоряжение Администрации МО «Муниципальный округ Завьяловский район Удмуртской Республики» от 11.05.2023 № 229 "О мерах по оптимизации и повышению эффективности расходов бюджета муниципального образования «Муниципальный округ Завьяловский район Удмуртской Республики»;
Постановление Администрации МО «Муниципальный округ Завьяловский район Удмуртской Республики» от 13.10.2023 № 4024 "Об основных направлениях бюджетной и налоговой политики муниципального образования «Муниципальный округ Завьяловский район Удмуртской Республики» на 2024 год и плановый период 2025 и 2026 годов"                                                                                                                                                                       Распоряжение Администрации МО «Муниципальный округ Завьяловский район Удмуртской Республики» от 02.03.2023 № 93 "Об утверждении Перечня объектов ремонта и строительства, финансируемых за счет бюджета муниципального образования  «Муниципальный округ Завьяловский район Удмуртской Республики» на 2023 год"</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</si>
</sst>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3" x14ac:knownFonts="1">
    <font>
      <sz val="11"/>
      <color theme="1"/>
      <name val="Calibri"/>
      <family val="2"/>
      <charset val="204"/>
      <scheme val="minor"/>
    </font>
    <font>
      <b/>
      <sz val="11"/>
      <color theme="1"/>
      <name val="Calibri"/>
      <family val="2"/>
      <charset val="204"/>
      <scheme val="minor"/>
    </font>
    <font>
      <b/>
      <sz val="11"/>
      <color theme="1"/>
      <name val="Calibri"/>
      <family val="2"/>
      <charset val="204"/>
    </font>
    <font>
      <b/>
      <sz val="16"/>
      <color theme="1"/>
      <name val="Calibri"/>
      <family val="2"/>
      <charset val="204"/>
      <scheme val="minor"/>
    </font>
    <font>
      <b/>
      <sz val="12"/>
      <name val="Arial Cyr"/>
      <charset val="204"/>
    </font>
    <font>
      <b/>
      <sz val="10"/>
      <name val="Times New Roman"/>
      <family val="1"/>
      <charset val="204"/>
    </font>
    <font>
      <sz val="8.5"/>
      <name val="Times New Roman"/>
      <family val="1"/>
      <charset val="204"/>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indexed="8"/>
      <name val="Times New Roman"/>
      <family val="1"/>
      <charset val="204"/>
    </font>
    <font>
      <sz val="10"/>
      <color indexed="8"/>
      <name val="Times New Roman"/>
      <family val="1"/>
      <charset val="204"/>
    </font>
    <font>
      <sz val="8.5"/>
      <color indexed="8"/>
      <name val="Times New Roman"/>
      <family val="1"/>
      <charset val="204"/>
    </font>
    <font>
      <sz val="10"/>
      <name val="Times New Roman"/>
      <family val="1"/>
      <charset val="204"/>
    </font>
    <font>
      <sz val="10"/>
      <name val="Calibri"/>
      <family val="2"/>
      <charset val="204"/>
    </font>
    <font>
      <sz val="10"/>
      <color theme="1"/>
      <name val="Calibri"/>
      <family val="2"/>
      <charset val="204"/>
      <scheme val="minor"/>
    </font>
    <font>
      <sz val="11"/>
      <color indexed="8"/>
      <name val="Calibri"/>
      <family val="2"/>
      <charset val="204"/>
    </font>
    <font>
      <sz val="10"/>
      <name val="Arial Cyr"/>
      <charset val="204"/>
    </font>
    <font>
      <b/>
      <sz val="11"/>
      <name val="Times New Roman"/>
      <family val="1"/>
      <charset val="204"/>
    </font>
    <font>
      <sz val="11"/>
      <name val="Times New Roman"/>
      <family val="1"/>
      <charset val="204"/>
    </font>
    <font>
      <b/>
      <sz val="11"/>
      <color theme="1"/>
      <name val="Times New Roman"/>
      <family val="1"/>
      <charset val="204"/>
    </font>
    <font>
      <b/>
      <sz val="11"/>
      <color rgb="FF000000"/>
      <name val="Times New Roman"/>
      <family val="1"/>
      <charset val="204"/>
    </font>
    <font>
      <sz val="11"/>
      <color rgb="FF006100"/>
      <name val="Calibri"/>
      <family val="2"/>
      <charset val="204"/>
      <scheme val="minor"/>
    </font>
    <font>
      <b/>
      <sz val="12"/>
      <color indexed="8"/>
      <name val="Times New Roman"/>
      <family val="1"/>
      <charset val="204"/>
    </font>
    <font>
      <sz val="12"/>
      <color indexed="8"/>
      <name val="Times New Roman"/>
      <family val="1"/>
      <charset val="204"/>
    </font>
    <font>
      <b/>
      <sz val="12"/>
      <color theme="1"/>
      <name val="Times New Roman"/>
      <family val="1"/>
      <charset val="204"/>
    </font>
    <font>
      <b/>
      <u/>
      <sz val="12"/>
      <color theme="1"/>
      <name val="Times New Roman"/>
      <family val="1"/>
      <charset val="204"/>
    </font>
    <font>
      <sz val="9"/>
      <color rgb="FF000000"/>
      <name val="Times New Roman"/>
      <family val="1"/>
      <charset val="204"/>
    </font>
    <font>
      <sz val="8"/>
      <color rgb="FF000000"/>
      <name val="Times New Roman"/>
      <family val="1"/>
      <charset val="204"/>
    </font>
    <font>
      <b/>
      <sz val="9"/>
      <color rgb="FF000000"/>
      <name val="Times New Roman"/>
      <family val="1"/>
      <charset val="204"/>
    </font>
    <font>
      <sz val="9"/>
      <name val="Times New Roman"/>
      <family val="1"/>
      <charset val="204"/>
    </font>
    <font>
      <sz val="9"/>
      <color theme="1"/>
      <name val="Times New Roman"/>
      <family val="1"/>
      <charset val="204"/>
    </font>
    <font>
      <u/>
      <sz val="9"/>
      <name val="Times New Roman"/>
      <family val="1"/>
      <charset val="204"/>
    </font>
    <font>
      <sz val="9"/>
      <color indexed="8"/>
      <name val="Times New Roman"/>
      <family val="1"/>
      <charset val="204"/>
    </font>
    <font>
      <u/>
      <sz val="9"/>
      <color indexed="8"/>
      <name val="Times New Roman"/>
      <family val="1"/>
      <charset val="204"/>
    </font>
    <font>
      <u/>
      <sz val="11"/>
      <color theme="10"/>
      <name val="Calibri"/>
      <family val="2"/>
      <charset val="204"/>
      <scheme val="minor"/>
    </font>
    <font>
      <b/>
      <sz val="8"/>
      <color rgb="FF000000"/>
      <name val="Times New Roman"/>
      <family val="1"/>
      <charset val="204"/>
    </font>
    <font>
      <sz val="8"/>
      <name val="Times New Roman"/>
      <family val="1"/>
      <charset val="204"/>
    </font>
    <font>
      <sz val="12"/>
      <color theme="1"/>
      <name val="Times New Roman"/>
      <family val="1"/>
      <charset val="204"/>
    </font>
    <font>
      <sz val="8"/>
      <color theme="1"/>
      <name val="Times New Roman"/>
      <family val="1"/>
      <charset val="204"/>
    </font>
    <font>
      <b/>
      <sz val="9"/>
      <color theme="1"/>
      <name val="Times New Roman"/>
      <family val="1"/>
      <charset val="204"/>
    </font>
    <font>
      <sz val="9"/>
      <color rgb="FF000000"/>
      <name val="Calibri"/>
      <family val="2"/>
      <charset val="204"/>
    </font>
  </fonts>
  <fills count="12">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rgb="FF00B050"/>
        <bgColor indexed="64"/>
      </patternFill>
    </fill>
    <fill>
      <patternFill patternType="solid">
        <fgColor rgb="FFFFFF00"/>
        <bgColor indexed="64"/>
      </patternFill>
    </fill>
    <fill>
      <patternFill patternType="solid">
        <fgColor indexed="9"/>
        <bgColor indexed="64"/>
      </patternFill>
    </fill>
    <fill>
      <patternFill patternType="solid">
        <fgColor rgb="FFFFFFFF"/>
        <bgColor indexed="64"/>
      </patternFill>
    </fill>
    <fill>
      <patternFill patternType="solid">
        <fgColor rgb="FFC6EFCE"/>
      </patternFill>
    </fill>
    <fill>
      <patternFill patternType="solid">
        <fgColor rgb="FFFFC000"/>
        <bgColor indexed="64"/>
      </patternFill>
    </fill>
    <fill>
      <patternFill patternType="solid">
        <fgColor theme="6" tint="0.59999389629810485"/>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bottom style="thin">
        <color indexed="64"/>
      </bottom>
      <diagonal/>
    </border>
    <border>
      <left style="medium">
        <color indexed="64"/>
      </left>
      <right/>
      <top/>
      <bottom style="medium">
        <color indexed="64"/>
      </bottom>
      <diagonal/>
    </border>
  </borders>
  <cellStyleXfs count="6">
    <xf numFmtId="0" fontId="0" fillId="0" borderId="0"/>
    <xf numFmtId="0" fontId="18" fillId="0" borderId="0"/>
    <xf numFmtId="9" fontId="17" fillId="0" borderId="0" applyFont="0" applyFill="0" applyBorder="0" applyAlignment="0" applyProtection="0"/>
    <xf numFmtId="9" fontId="17" fillId="0" borderId="0" applyFont="0" applyFill="0" applyBorder="0" applyAlignment="0" applyProtection="0"/>
    <xf numFmtId="0" fontId="23" fillId="9" borderId="0" applyNumberFormat="0" applyBorder="0" applyAlignment="0" applyProtection="0"/>
    <xf numFmtId="0" fontId="36" fillId="0" borderId="0" applyNumberFormat="0" applyFill="0" applyBorder="0" applyAlignment="0" applyProtection="0"/>
  </cellStyleXfs>
  <cellXfs count="397">
    <xf numFmtId="0" fontId="0" fillId="0" borderId="0" xfId="0"/>
    <xf numFmtId="0" fontId="0" fillId="4" borderId="1" xfId="0" applyFill="1" applyBorder="1" applyAlignment="1" applyProtection="1">
      <alignment horizontal="center" vertical="center"/>
      <protection locked="0"/>
    </xf>
    <xf numFmtId="0" fontId="0" fillId="0" borderId="1" xfId="0" applyBorder="1" applyAlignment="1" applyProtection="1">
      <alignment horizontal="left" vertical="center" wrapText="1"/>
    </xf>
    <xf numFmtId="0" fontId="0" fillId="0" borderId="1" xfId="0" applyBorder="1" applyAlignment="1" applyProtection="1">
      <alignment horizontal="left" vertical="center"/>
    </xf>
    <xf numFmtId="0" fontId="0" fillId="0" borderId="6" xfId="0" applyBorder="1" applyAlignment="1" applyProtection="1">
      <alignment horizontal="left" vertical="center"/>
    </xf>
    <xf numFmtId="2" fontId="0" fillId="0" borderId="1" xfId="0" applyNumberFormat="1" applyBorder="1" applyAlignment="1" applyProtection="1">
      <alignment horizontal="center" vertical="center"/>
    </xf>
    <xf numFmtId="0" fontId="0" fillId="0" borderId="0" xfId="0" applyProtection="1"/>
    <xf numFmtId="2" fontId="0" fillId="0" borderId="0" xfId="0" applyNumberFormat="1" applyBorder="1" applyAlignment="1" applyProtection="1">
      <alignment horizontal="center" vertical="center"/>
    </xf>
    <xf numFmtId="1" fontId="0" fillId="0" borderId="1" xfId="0" applyNumberFormat="1" applyBorder="1" applyAlignment="1" applyProtection="1">
      <alignment horizontal="center" vertical="center"/>
    </xf>
    <xf numFmtId="2" fontId="1" fillId="3" borderId="0" xfId="0" applyNumberFormat="1" applyFont="1" applyFill="1" applyBorder="1" applyAlignment="1" applyProtection="1">
      <alignment vertical="center"/>
    </xf>
    <xf numFmtId="49" fontId="0" fillId="0" borderId="1" xfId="0" applyNumberFormat="1" applyBorder="1" applyAlignment="1" applyProtection="1">
      <alignment horizontal="center" vertical="center"/>
      <protection locked="0"/>
    </xf>
    <xf numFmtId="0" fontId="0" fillId="0" borderId="1" xfId="0" applyFill="1" applyBorder="1" applyAlignment="1" applyProtection="1">
      <alignment vertical="center"/>
      <protection locked="0"/>
    </xf>
    <xf numFmtId="2" fontId="1" fillId="2" borderId="1" xfId="0" applyNumberFormat="1" applyFont="1" applyFill="1" applyBorder="1" applyAlignment="1" applyProtection="1">
      <alignment horizontal="center" vertical="center"/>
    </xf>
    <xf numFmtId="0" fontId="1" fillId="0" borderId="1" xfId="0" applyFont="1" applyBorder="1" applyAlignment="1" applyProtection="1">
      <alignment horizontal="center" vertical="center" wrapText="1"/>
    </xf>
    <xf numFmtId="0" fontId="0" fillId="0" borderId="0" xfId="0" applyBorder="1" applyAlignment="1" applyProtection="1">
      <alignment vertical="center" wrapText="1"/>
    </xf>
    <xf numFmtId="0" fontId="12" fillId="0" borderId="0" xfId="0" applyFont="1"/>
    <xf numFmtId="0" fontId="14" fillId="0" borderId="0" xfId="0" applyFont="1" applyFill="1"/>
    <xf numFmtId="0" fontId="5" fillId="0" borderId="0" xfId="0" applyFont="1" applyFill="1" applyAlignment="1">
      <alignment horizontal="center"/>
    </xf>
    <xf numFmtId="0" fontId="0" fillId="3" borderId="1" xfId="0" applyFill="1" applyBorder="1" applyAlignment="1" applyProtection="1">
      <alignment vertical="center"/>
      <protection locked="0"/>
    </xf>
    <xf numFmtId="0" fontId="0" fillId="3" borderId="1" xfId="0" applyFill="1" applyBorder="1" applyProtection="1">
      <protection locked="0"/>
    </xf>
    <xf numFmtId="2" fontId="0" fillId="3" borderId="1" xfId="0" applyNumberFormat="1" applyFill="1" applyBorder="1" applyProtection="1">
      <protection locked="0"/>
    </xf>
    <xf numFmtId="0" fontId="10" fillId="8" borderId="1" xfId="0" applyFont="1" applyFill="1" applyBorder="1" applyAlignment="1">
      <alignment vertical="center" wrapText="1"/>
    </xf>
    <xf numFmtId="0" fontId="0" fillId="0" borderId="0" xfId="0" applyFont="1"/>
    <xf numFmtId="0" fontId="20" fillId="0" borderId="0" xfId="0" applyFont="1" applyFill="1"/>
    <xf numFmtId="0" fontId="19" fillId="0" borderId="0" xfId="0" applyFont="1" applyFill="1" applyAlignment="1">
      <alignment horizontal="center"/>
    </xf>
    <xf numFmtId="0" fontId="20" fillId="0" borderId="0" xfId="0" applyFont="1"/>
    <xf numFmtId="164" fontId="21" fillId="0" borderId="1" xfId="0" applyNumberFormat="1" applyFont="1" applyBorder="1" applyAlignment="1">
      <alignment horizontal="center" vertical="center" wrapText="1"/>
    </xf>
    <xf numFmtId="0" fontId="21" fillId="0" borderId="0" xfId="0" applyFont="1" applyAlignment="1">
      <alignment vertical="center" wrapText="1"/>
    </xf>
    <xf numFmtId="0" fontId="1" fillId="0" borderId="0" xfId="0" applyFont="1"/>
    <xf numFmtId="0" fontId="22" fillId="0" borderId="1" xfId="0" applyFont="1" applyBorder="1" applyAlignment="1">
      <alignment horizontal="center" vertical="top" wrapText="1"/>
    </xf>
    <xf numFmtId="2" fontId="20" fillId="0" borderId="0" xfId="0" applyNumberFormat="1" applyFont="1"/>
    <xf numFmtId="2" fontId="21" fillId="0" borderId="1" xfId="0" applyNumberFormat="1" applyFont="1" applyBorder="1" applyAlignment="1">
      <alignment horizontal="center" vertical="center" wrapText="1"/>
    </xf>
    <xf numFmtId="2" fontId="0" fillId="0" borderId="0" xfId="0" applyNumberFormat="1" applyFont="1"/>
    <xf numFmtId="2" fontId="0" fillId="4" borderId="1" xfId="0" applyNumberFormat="1" applyFill="1" applyBorder="1" applyAlignment="1" applyProtection="1">
      <alignment horizontal="center" vertical="center"/>
      <protection locked="0"/>
    </xf>
    <xf numFmtId="0" fontId="0" fillId="0" borderId="0" xfId="0" applyFill="1" applyProtection="1"/>
    <xf numFmtId="2" fontId="0" fillId="0" borderId="1" xfId="0" applyNumberFormat="1" applyFill="1" applyBorder="1" applyAlignment="1" applyProtection="1">
      <alignment vertical="center"/>
      <protection locked="0"/>
    </xf>
    <xf numFmtId="0" fontId="0" fillId="0" borderId="1" xfId="0" applyFill="1" applyBorder="1" applyProtection="1">
      <protection locked="0"/>
    </xf>
    <xf numFmtId="2" fontId="0" fillId="0" borderId="1" xfId="0" applyNumberFormat="1" applyFill="1" applyBorder="1" applyProtection="1">
      <protection locked="0"/>
    </xf>
    <xf numFmtId="2" fontId="0" fillId="0" borderId="1" xfId="0" applyNumberFormat="1" applyFill="1" applyBorder="1" applyAlignment="1" applyProtection="1">
      <alignment horizontal="center" vertical="center"/>
    </xf>
    <xf numFmtId="2" fontId="0" fillId="0" borderId="7" xfId="0" applyNumberFormat="1" applyFill="1" applyBorder="1" applyAlignment="1" applyProtection="1">
      <alignment vertical="center"/>
      <protection locked="0"/>
    </xf>
    <xf numFmtId="0" fontId="21" fillId="0" borderId="1" xfId="0" applyFont="1" applyBorder="1" applyAlignment="1">
      <alignment horizontal="center" vertical="center" wrapText="1"/>
    </xf>
    <xf numFmtId="2" fontId="21" fillId="6" borderId="1" xfId="0" applyNumberFormat="1" applyFont="1" applyFill="1" applyBorder="1" applyAlignment="1">
      <alignment horizontal="center" vertical="center" wrapText="1"/>
    </xf>
    <xf numFmtId="2" fontId="0" fillId="0" borderId="7" xfId="0" applyNumberFormat="1" applyFill="1" applyBorder="1" applyProtection="1">
      <protection locked="0"/>
    </xf>
    <xf numFmtId="0" fontId="1" fillId="0" borderId="6" xfId="0" applyFont="1" applyBorder="1" applyAlignment="1" applyProtection="1">
      <alignment vertical="center" wrapText="1"/>
    </xf>
    <xf numFmtId="164" fontId="21" fillId="0" borderId="6" xfId="0" applyNumberFormat="1" applyFont="1" applyBorder="1" applyAlignment="1">
      <alignment horizontal="center" vertical="center" wrapText="1"/>
    </xf>
    <xf numFmtId="0" fontId="0" fillId="0" borderId="0" xfId="0" applyAlignment="1">
      <alignment horizontal="center"/>
    </xf>
    <xf numFmtId="0" fontId="28" fillId="6" borderId="21" xfId="0" applyFont="1" applyFill="1" applyBorder="1" applyAlignment="1">
      <alignment horizontal="left" vertical="center" wrapText="1"/>
    </xf>
    <xf numFmtId="0" fontId="31" fillId="6" borderId="17" xfId="0" applyFont="1" applyFill="1" applyBorder="1" applyAlignment="1">
      <alignment horizontal="left" vertical="center" wrapText="1"/>
    </xf>
    <xf numFmtId="49" fontId="30" fillId="0" borderId="17" xfId="0" applyNumberFormat="1" applyFont="1" applyFill="1" applyBorder="1" applyAlignment="1">
      <alignment horizontal="center" vertical="center"/>
    </xf>
    <xf numFmtId="0" fontId="30" fillId="0" borderId="23" xfId="0" applyFont="1" applyFill="1" applyBorder="1" applyAlignment="1">
      <alignment horizontal="center" vertical="center"/>
    </xf>
    <xf numFmtId="49" fontId="30"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30" fillId="0" borderId="18" xfId="0" applyFont="1" applyFill="1" applyBorder="1" applyAlignment="1">
      <alignment vertical="center" wrapText="1"/>
    </xf>
    <xf numFmtId="0" fontId="28" fillId="0" borderId="18" xfId="0" applyFont="1" applyFill="1" applyBorder="1" applyAlignment="1">
      <alignment vertical="center" wrapText="1"/>
    </xf>
    <xf numFmtId="0" fontId="28" fillId="0" borderId="18" xfId="0" applyFont="1" applyFill="1" applyBorder="1" applyAlignment="1">
      <alignment horizontal="center" vertical="center"/>
    </xf>
    <xf numFmtId="0" fontId="28" fillId="0" borderId="18" xfId="0" applyFont="1" applyFill="1" applyBorder="1" applyAlignment="1">
      <alignment horizontal="center" vertical="center" wrapText="1"/>
    </xf>
    <xf numFmtId="0" fontId="31" fillId="0" borderId="17" xfId="0" applyFont="1" applyFill="1" applyBorder="1" applyAlignment="1">
      <alignment horizontal="left" vertical="center" wrapText="1"/>
    </xf>
    <xf numFmtId="0" fontId="0" fillId="0" borderId="0" xfId="0" applyFill="1"/>
    <xf numFmtId="49" fontId="28" fillId="0" borderId="17" xfId="0" applyNumberFormat="1" applyFont="1" applyFill="1" applyBorder="1" applyAlignment="1">
      <alignment horizontal="center" vertical="center"/>
    </xf>
    <xf numFmtId="0" fontId="28" fillId="0" borderId="23" xfId="0" applyFont="1" applyFill="1" applyBorder="1" applyAlignment="1">
      <alignment horizontal="center" vertical="center"/>
    </xf>
    <xf numFmtId="49" fontId="28" fillId="0" borderId="18" xfId="0" applyNumberFormat="1" applyFont="1" applyFill="1" applyBorder="1" applyAlignment="1">
      <alignment horizontal="center" vertical="center"/>
    </xf>
    <xf numFmtId="49" fontId="10" fillId="0" borderId="15" xfId="0" applyNumberFormat="1" applyFont="1" applyFill="1" applyBorder="1" applyAlignment="1">
      <alignment horizontal="center" vertical="center"/>
    </xf>
    <xf numFmtId="49" fontId="37" fillId="0" borderId="1" xfId="0" applyNumberFormat="1" applyFont="1" applyFill="1" applyBorder="1" applyAlignment="1">
      <alignment horizontal="center" vertical="center"/>
    </xf>
    <xf numFmtId="0" fontId="37" fillId="0" borderId="1" xfId="0" applyFont="1" applyFill="1" applyBorder="1" applyAlignment="1">
      <alignment horizontal="center" vertical="center"/>
    </xf>
    <xf numFmtId="49" fontId="29"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14" fillId="0" borderId="1" xfId="0" applyFont="1" applyFill="1" applyBorder="1" applyAlignment="1">
      <alignment horizontal="center" vertical="center" wrapText="1"/>
    </xf>
    <xf numFmtId="164" fontId="14" fillId="0" borderId="1" xfId="0" applyNumberFormat="1" applyFont="1" applyFill="1" applyBorder="1" applyAlignment="1">
      <alignment horizontal="center" vertical="center" wrapText="1"/>
    </xf>
    <xf numFmtId="0" fontId="31" fillId="0" borderId="1" xfId="0" applyFont="1" applyFill="1" applyBorder="1" applyAlignment="1">
      <alignment horizontal="left" vertical="center" wrapText="1"/>
    </xf>
    <xf numFmtId="0" fontId="10" fillId="8" borderId="1" xfId="0" applyFont="1" applyFill="1" applyBorder="1" applyAlignment="1">
      <alignment horizontal="center" vertical="center"/>
    </xf>
    <xf numFmtId="0" fontId="10" fillId="0" borderId="1" xfId="0" applyFont="1" applyBorder="1" applyAlignment="1">
      <alignment horizontal="center" vertical="center" wrapText="1"/>
    </xf>
    <xf numFmtId="0" fontId="41" fillId="0" borderId="1" xfId="0" applyFont="1" applyBorder="1" applyAlignment="1">
      <alignment horizontal="center" vertical="center" wrapText="1"/>
    </xf>
    <xf numFmtId="49" fontId="10" fillId="0" borderId="1" xfId="0" applyNumberFormat="1" applyFont="1" applyBorder="1" applyAlignment="1">
      <alignment horizontal="center" vertical="center" wrapText="1"/>
    </xf>
    <xf numFmtId="165" fontId="5" fillId="0" borderId="1" xfId="0" applyNumberFormat="1" applyFont="1" applyFill="1" applyBorder="1" applyAlignment="1">
      <alignment horizontal="center" vertical="center" wrapText="1"/>
    </xf>
    <xf numFmtId="0" fontId="10" fillId="0" borderId="1" xfId="0" applyFont="1" applyBorder="1" applyAlignment="1">
      <alignment vertical="center" wrapText="1"/>
    </xf>
    <xf numFmtId="49" fontId="10" fillId="8" borderId="1" xfId="0" applyNumberFormat="1" applyFont="1" applyFill="1" applyBorder="1" applyAlignment="1">
      <alignment horizontal="center" vertical="center"/>
    </xf>
    <xf numFmtId="0" fontId="10"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165" fontId="5" fillId="0" borderId="1" xfId="0" applyNumberFormat="1" applyFont="1" applyFill="1" applyBorder="1" applyAlignment="1">
      <alignment horizontal="center" vertical="center"/>
    </xf>
    <xf numFmtId="0" fontId="10" fillId="0" borderId="1" xfId="0" applyFont="1" applyBorder="1"/>
    <xf numFmtId="49" fontId="32" fillId="0" borderId="1" xfId="0" applyNumberFormat="1" applyFont="1" applyBorder="1" applyAlignment="1">
      <alignment horizontal="center"/>
    </xf>
    <xf numFmtId="0" fontId="0" fillId="3" borderId="0" xfId="0" applyFill="1"/>
    <xf numFmtId="0" fontId="9" fillId="3" borderId="1" xfId="0" applyFont="1" applyFill="1" applyBorder="1" applyAlignment="1">
      <alignment vertical="top" wrapText="1"/>
    </xf>
    <xf numFmtId="0" fontId="8" fillId="3" borderId="1" xfId="0" applyFont="1" applyFill="1" applyBorder="1" applyAlignment="1">
      <alignment vertical="center" wrapText="1"/>
    </xf>
    <xf numFmtId="0" fontId="10" fillId="3" borderId="1" xfId="0" applyFont="1" applyFill="1" applyBorder="1" applyAlignment="1">
      <alignment vertical="center" wrapText="1"/>
    </xf>
    <xf numFmtId="165" fontId="14" fillId="0" borderId="1" xfId="0" applyNumberFormat="1" applyFont="1" applyFill="1" applyBorder="1" applyAlignment="1">
      <alignment horizontal="center" vertical="center"/>
    </xf>
    <xf numFmtId="0" fontId="10" fillId="3" borderId="1" xfId="0" applyFont="1" applyFill="1" applyBorder="1" applyAlignment="1">
      <alignment horizontal="left" vertical="center" wrapText="1"/>
    </xf>
    <xf numFmtId="49" fontId="10" fillId="3" borderId="1" xfId="0" applyNumberFormat="1" applyFont="1" applyFill="1" applyBorder="1" applyAlignment="1">
      <alignment horizontal="center" vertical="center" wrapText="1"/>
    </xf>
    <xf numFmtId="0" fontId="7" fillId="3" borderId="1" xfId="0" applyFont="1" applyFill="1" applyBorder="1" applyAlignment="1">
      <alignment vertical="top" wrapText="1"/>
    </xf>
    <xf numFmtId="0" fontId="0" fillId="3" borderId="1" xfId="0" applyFill="1" applyBorder="1" applyAlignment="1">
      <alignment vertical="center" wrapText="1"/>
    </xf>
    <xf numFmtId="49" fontId="31" fillId="3" borderId="6" xfId="0" applyNumberFormat="1" applyFont="1" applyFill="1" applyBorder="1" applyAlignment="1">
      <alignment horizontal="center" vertical="center"/>
    </xf>
    <xf numFmtId="0" fontId="10" fillId="3" borderId="1" xfId="0" applyFont="1" applyFill="1" applyBorder="1"/>
    <xf numFmtId="49" fontId="32" fillId="3" borderId="1" xfId="0" applyNumberFormat="1" applyFont="1" applyFill="1" applyBorder="1" applyAlignment="1">
      <alignment horizontal="center"/>
    </xf>
    <xf numFmtId="49" fontId="32" fillId="3" borderId="1" xfId="0" applyNumberFormat="1" applyFont="1" applyFill="1" applyBorder="1" applyAlignment="1">
      <alignment horizontal="center" wrapText="1"/>
    </xf>
    <xf numFmtId="49" fontId="31" fillId="3" borderId="6" xfId="0" applyNumberFormat="1" applyFont="1" applyFill="1" applyBorder="1" applyAlignment="1">
      <alignment horizontal="center"/>
    </xf>
    <xf numFmtId="49" fontId="14" fillId="3" borderId="1" xfId="0" applyNumberFormat="1" applyFont="1" applyFill="1" applyBorder="1" applyAlignment="1">
      <alignment horizontal="center" vertical="center" wrapText="1"/>
    </xf>
    <xf numFmtId="0" fontId="14" fillId="3" borderId="6" xfId="0" applyFont="1" applyFill="1" applyBorder="1" applyAlignment="1">
      <alignment horizontal="left"/>
    </xf>
    <xf numFmtId="165" fontId="14" fillId="3" borderId="1" xfId="0" applyNumberFormat="1" applyFont="1" applyFill="1" applyBorder="1" applyAlignment="1">
      <alignment horizontal="center" vertical="center"/>
    </xf>
    <xf numFmtId="0" fontId="41" fillId="8" borderId="18" xfId="0" applyFont="1" applyFill="1" applyBorder="1" applyAlignment="1">
      <alignment vertical="center" wrapText="1"/>
    </xf>
    <xf numFmtId="165" fontId="31" fillId="0" borderId="18" xfId="0" applyNumberFormat="1" applyFont="1" applyFill="1" applyBorder="1" applyAlignment="1">
      <alignment horizontal="center" vertical="center"/>
    </xf>
    <xf numFmtId="164" fontId="42" fillId="3" borderId="18" xfId="0" applyNumberFormat="1" applyFont="1" applyFill="1" applyBorder="1" applyAlignment="1">
      <alignment horizontal="center" vertical="center"/>
    </xf>
    <xf numFmtId="0" fontId="32" fillId="8" borderId="18" xfId="0" applyFont="1" applyFill="1" applyBorder="1" applyAlignment="1">
      <alignment vertical="center" wrapText="1"/>
    </xf>
    <xf numFmtId="164" fontId="42" fillId="3" borderId="18" xfId="0" applyNumberFormat="1" applyFont="1" applyFill="1" applyBorder="1" applyAlignment="1">
      <alignment vertical="center"/>
    </xf>
    <xf numFmtId="0" fontId="39" fillId="3" borderId="0" xfId="0" applyFont="1" applyFill="1" applyAlignment="1">
      <alignment horizontal="justify" vertical="center"/>
    </xf>
    <xf numFmtId="0" fontId="32" fillId="3" borderId="14" xfId="0" applyFont="1" applyFill="1" applyBorder="1" applyAlignment="1">
      <alignment horizontal="center" vertical="center" wrapText="1"/>
    </xf>
    <xf numFmtId="0" fontId="32" fillId="3" borderId="17" xfId="0" applyFont="1" applyFill="1" applyBorder="1" applyAlignment="1">
      <alignment horizontal="center" vertical="center" wrapText="1"/>
    </xf>
    <xf numFmtId="0" fontId="32" fillId="3" borderId="18" xfId="0" applyFont="1" applyFill="1" applyBorder="1" applyAlignment="1">
      <alignment horizontal="center" vertical="center" wrapText="1"/>
    </xf>
    <xf numFmtId="49" fontId="32" fillId="3" borderId="17" xfId="0" applyNumberFormat="1" applyFont="1" applyFill="1" applyBorder="1" applyAlignment="1">
      <alignment horizontal="center" vertical="center" wrapText="1"/>
    </xf>
    <xf numFmtId="0" fontId="41" fillId="3" borderId="23" xfId="0" applyFont="1" applyFill="1" applyBorder="1" applyAlignment="1">
      <alignment horizontal="center" vertical="center" wrapText="1"/>
    </xf>
    <xf numFmtId="0" fontId="32" fillId="3" borderId="23" xfId="0" applyFont="1" applyFill="1" applyBorder="1" applyAlignment="1">
      <alignment wrapText="1"/>
    </xf>
    <xf numFmtId="0" fontId="32" fillId="3" borderId="23" xfId="0" applyFont="1" applyFill="1" applyBorder="1" applyAlignment="1">
      <alignment horizontal="center" vertical="center" wrapText="1"/>
    </xf>
    <xf numFmtId="2" fontId="32" fillId="3" borderId="18"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10" fillId="3" borderId="1" xfId="0" applyFont="1" applyFill="1" applyBorder="1" applyAlignment="1">
      <alignment horizontal="center"/>
    </xf>
    <xf numFmtId="0" fontId="10" fillId="0" borderId="15" xfId="0" applyFont="1" applyFill="1" applyBorder="1" applyAlignment="1">
      <alignment horizontal="center" vertical="center"/>
    </xf>
    <xf numFmtId="0" fontId="20" fillId="0" borderId="1" xfId="0" applyFont="1" applyFill="1" applyBorder="1" applyAlignment="1">
      <alignment horizontal="center" vertical="top" wrapText="1"/>
    </xf>
    <xf numFmtId="0" fontId="14" fillId="7" borderId="1"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1" xfId="0" applyFont="1" applyFill="1" applyBorder="1" applyAlignment="1">
      <alignment horizontal="center" vertical="center" wrapText="1"/>
    </xf>
    <xf numFmtId="0" fontId="10" fillId="3" borderId="1" xfId="0" applyFont="1" applyFill="1" applyBorder="1" applyAlignment="1">
      <alignment horizontal="center" vertical="center"/>
    </xf>
    <xf numFmtId="49" fontId="10" fillId="3" borderId="1" xfId="0" applyNumberFormat="1" applyFont="1" applyFill="1" applyBorder="1" applyAlignment="1">
      <alignment horizontal="center" vertical="center"/>
    </xf>
    <xf numFmtId="0" fontId="28" fillId="3" borderId="1" xfId="0" applyFont="1" applyFill="1" applyBorder="1" applyAlignment="1">
      <alignment horizontal="center" vertical="center"/>
    </xf>
    <xf numFmtId="49" fontId="30" fillId="3" borderId="1" xfId="0" applyNumberFormat="1" applyFont="1" applyFill="1" applyBorder="1" applyAlignment="1">
      <alignment horizontal="center" vertical="center"/>
    </xf>
    <xf numFmtId="49" fontId="6" fillId="0" borderId="6" xfId="0" applyNumberFormat="1" applyFont="1" applyFill="1" applyBorder="1" applyAlignment="1">
      <alignment horizontal="center" vertical="top"/>
    </xf>
    <xf numFmtId="0" fontId="29" fillId="0" borderId="17"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30" fillId="0" borderId="18" xfId="0" applyFont="1" applyFill="1" applyBorder="1" applyAlignment="1">
      <alignment horizontal="center" vertical="center"/>
    </xf>
    <xf numFmtId="0" fontId="28" fillId="0" borderId="21" xfId="0" applyFont="1" applyFill="1" applyBorder="1" applyAlignment="1">
      <alignment horizontal="left" vertical="center"/>
    </xf>
    <xf numFmtId="0" fontId="28" fillId="0" borderId="17" xfId="0" applyFont="1" applyFill="1" applyBorder="1" applyAlignment="1">
      <alignment vertical="center"/>
    </xf>
    <xf numFmtId="49" fontId="28" fillId="3" borderId="17" xfId="0" applyNumberFormat="1" applyFont="1" applyFill="1" applyBorder="1" applyAlignment="1">
      <alignment horizontal="center" vertical="center"/>
    </xf>
    <xf numFmtId="0" fontId="28" fillId="3" borderId="18" xfId="0" applyFont="1" applyFill="1" applyBorder="1" applyAlignment="1">
      <alignment horizontal="center" vertical="center"/>
    </xf>
    <xf numFmtId="49" fontId="28" fillId="3" borderId="18" xfId="0" applyNumberFormat="1" applyFont="1" applyFill="1" applyBorder="1" applyAlignment="1">
      <alignment horizontal="center" vertical="center"/>
    </xf>
    <xf numFmtId="0" fontId="28" fillId="3" borderId="18" xfId="0" applyFont="1" applyFill="1" applyBorder="1" applyAlignment="1">
      <alignment vertical="center" wrapText="1"/>
    </xf>
    <xf numFmtId="0" fontId="28" fillId="3" borderId="18" xfId="0" applyFont="1" applyFill="1" applyBorder="1" applyAlignment="1">
      <alignment vertical="center"/>
    </xf>
    <xf numFmtId="0" fontId="28" fillId="3" borderId="12" xfId="0" applyFont="1" applyFill="1" applyBorder="1" applyAlignment="1">
      <alignment horizontal="left" vertical="center"/>
    </xf>
    <xf numFmtId="0" fontId="28" fillId="3" borderId="22" xfId="0" applyFont="1" applyFill="1" applyBorder="1" applyAlignment="1">
      <alignment vertical="center"/>
    </xf>
    <xf numFmtId="0" fontId="10" fillId="3" borderId="15" xfId="0" applyFont="1" applyFill="1" applyBorder="1" applyAlignment="1">
      <alignment horizontal="center" vertical="center"/>
    </xf>
    <xf numFmtId="0" fontId="28" fillId="3" borderId="18" xfId="0" applyFont="1" applyFill="1" applyBorder="1" applyAlignment="1">
      <alignment horizontal="center" vertical="center" wrapText="1"/>
    </xf>
    <xf numFmtId="0" fontId="31" fillId="3" borderId="17" xfId="0" applyFont="1" applyFill="1" applyBorder="1" applyAlignment="1">
      <alignment horizontal="left" vertical="center" wrapText="1"/>
    </xf>
    <xf numFmtId="0" fontId="28" fillId="3" borderId="21" xfId="0" applyFont="1" applyFill="1" applyBorder="1" applyAlignment="1">
      <alignment vertical="center" wrapText="1"/>
    </xf>
    <xf numFmtId="0" fontId="32" fillId="3" borderId="23" xfId="0" applyFont="1" applyFill="1" applyBorder="1" applyAlignment="1">
      <alignment horizontal="justify" vertical="center"/>
    </xf>
    <xf numFmtId="0" fontId="38" fillId="0" borderId="1" xfId="0" applyFont="1" applyFill="1" applyBorder="1" applyAlignment="1">
      <alignment horizontal="center" vertical="center"/>
    </xf>
    <xf numFmtId="0" fontId="34" fillId="0" borderId="1" xfId="0" applyFont="1" applyFill="1" applyBorder="1" applyAlignment="1">
      <alignment horizontal="left" vertical="top" wrapText="1"/>
    </xf>
    <xf numFmtId="0" fontId="31" fillId="0" borderId="1" xfId="0" applyFont="1" applyFill="1" applyBorder="1" applyAlignment="1">
      <alignment horizontal="left" vertical="top" wrapText="1"/>
    </xf>
    <xf numFmtId="0" fontId="28" fillId="0" borderId="23" xfId="0" applyFont="1" applyBorder="1" applyAlignment="1">
      <alignment horizontal="left" vertical="top" wrapText="1"/>
    </xf>
    <xf numFmtId="0" fontId="28" fillId="3" borderId="23" xfId="0" applyFont="1" applyFill="1" applyBorder="1" applyAlignment="1">
      <alignment horizontal="center" vertical="center"/>
    </xf>
    <xf numFmtId="49" fontId="30" fillId="3" borderId="17" xfId="0" applyNumberFormat="1" applyFont="1" applyFill="1" applyBorder="1" applyAlignment="1">
      <alignment horizontal="center" vertical="center"/>
    </xf>
    <xf numFmtId="0" fontId="30" fillId="3" borderId="23" xfId="0" applyFont="1" applyFill="1" applyBorder="1" applyAlignment="1">
      <alignment horizontal="center" vertical="center"/>
    </xf>
    <xf numFmtId="49" fontId="30" fillId="3" borderId="18" xfId="0" applyNumberFormat="1" applyFont="1" applyFill="1" applyBorder="1" applyAlignment="1">
      <alignment horizontal="center" vertical="center"/>
    </xf>
    <xf numFmtId="0" fontId="8" fillId="3" borderId="15" xfId="0" applyFont="1" applyFill="1" applyBorder="1" applyAlignment="1">
      <alignment horizontal="center" vertical="center"/>
    </xf>
    <xf numFmtId="0" fontId="30" fillId="3" borderId="18" xfId="0" applyFont="1" applyFill="1" applyBorder="1" applyAlignment="1">
      <alignment vertical="center" wrapText="1"/>
    </xf>
    <xf numFmtId="0" fontId="32" fillId="3" borderId="23" xfId="0" applyFont="1" applyFill="1" applyBorder="1" applyAlignment="1">
      <alignment horizontal="left" vertical="center" wrapText="1"/>
    </xf>
    <xf numFmtId="0" fontId="14" fillId="3" borderId="1" xfId="0" applyFont="1" applyFill="1" applyBorder="1" applyAlignment="1">
      <alignment horizontal="center" vertical="top" wrapText="1"/>
    </xf>
    <xf numFmtId="49" fontId="8" fillId="3" borderId="15" xfId="0" applyNumberFormat="1" applyFont="1" applyFill="1" applyBorder="1" applyAlignment="1">
      <alignment horizontal="center" vertical="center"/>
    </xf>
    <xf numFmtId="49" fontId="10" fillId="3" borderId="15" xfId="0" applyNumberFormat="1" applyFont="1" applyFill="1" applyBorder="1" applyAlignment="1">
      <alignment horizontal="center" vertical="center"/>
    </xf>
    <xf numFmtId="0" fontId="10" fillId="3" borderId="23" xfId="0" applyFont="1" applyFill="1" applyBorder="1" applyAlignment="1">
      <alignment horizontal="center" vertical="center"/>
    </xf>
    <xf numFmtId="49" fontId="37" fillId="3" borderId="1" xfId="0" applyNumberFormat="1" applyFont="1" applyFill="1" applyBorder="1" applyAlignment="1">
      <alignment horizontal="center" vertical="center"/>
    </xf>
    <xf numFmtId="0" fontId="37" fillId="3" borderId="1" xfId="0" applyFont="1" applyFill="1" applyBorder="1" applyAlignment="1">
      <alignment horizontal="center" vertical="center"/>
    </xf>
    <xf numFmtId="49" fontId="29" fillId="3" borderId="1" xfId="0" applyNumberFormat="1" applyFont="1" applyFill="1" applyBorder="1" applyAlignment="1">
      <alignment horizontal="center" vertical="center"/>
    </xf>
    <xf numFmtId="0" fontId="38" fillId="3" borderId="1" xfId="0" applyFont="1" applyFill="1" applyBorder="1" applyAlignment="1">
      <alignment vertical="center" wrapText="1"/>
    </xf>
    <xf numFmtId="0" fontId="14" fillId="3" borderId="1" xfId="0" applyFont="1" applyFill="1" applyBorder="1" applyAlignment="1">
      <alignment horizontal="center" vertical="center" wrapText="1"/>
    </xf>
    <xf numFmtId="164" fontId="14" fillId="3" borderId="1" xfId="0" applyNumberFormat="1" applyFont="1" applyFill="1" applyBorder="1" applyAlignment="1">
      <alignment horizontal="center" vertical="center" wrapText="1"/>
    </xf>
    <xf numFmtId="0" fontId="31" fillId="3" borderId="1" xfId="0" applyFont="1" applyFill="1" applyBorder="1" applyAlignment="1">
      <alignment horizontal="left" vertical="center" wrapText="1"/>
    </xf>
    <xf numFmtId="0" fontId="29" fillId="3" borderId="27" xfId="0" applyFont="1" applyFill="1" applyBorder="1" applyAlignment="1">
      <alignment horizontal="center" vertical="center"/>
    </xf>
    <xf numFmtId="0" fontId="29" fillId="3" borderId="1" xfId="0" applyFont="1" applyFill="1" applyBorder="1" applyAlignment="1">
      <alignment horizontal="center" vertical="center"/>
    </xf>
    <xf numFmtId="0" fontId="38" fillId="3" borderId="1" xfId="0" applyFont="1" applyFill="1" applyBorder="1" applyAlignment="1">
      <alignment horizontal="center" vertical="center" wrapText="1"/>
    </xf>
    <xf numFmtId="165" fontId="14" fillId="3" borderId="1" xfId="0" applyNumberFormat="1" applyFont="1" applyFill="1" applyBorder="1" applyAlignment="1">
      <alignment horizontal="center" vertical="center" wrapText="1"/>
    </xf>
    <xf numFmtId="0" fontId="38" fillId="3" borderId="1" xfId="0" applyFont="1" applyFill="1" applyBorder="1" applyAlignment="1">
      <alignment horizontal="center" vertical="center"/>
    </xf>
    <xf numFmtId="0" fontId="32" fillId="3" borderId="1" xfId="0" applyFont="1" applyFill="1" applyBorder="1" applyAlignment="1">
      <alignment horizontal="left" wrapText="1"/>
    </xf>
    <xf numFmtId="0" fontId="37" fillId="3" borderId="1" xfId="0" applyFont="1" applyFill="1" applyBorder="1" applyAlignment="1">
      <alignment horizontal="center" vertical="center"/>
    </xf>
    <xf numFmtId="2" fontId="14" fillId="3" borderId="1" xfId="0" applyNumberFormat="1" applyFont="1" applyFill="1" applyBorder="1" applyAlignment="1">
      <alignment horizontal="center" vertical="top" wrapText="1"/>
    </xf>
    <xf numFmtId="0" fontId="0" fillId="0" borderId="1" xfId="0" applyBorder="1" applyProtection="1"/>
    <xf numFmtId="2" fontId="0" fillId="0" borderId="1" xfId="0" applyNumberFormat="1" applyBorder="1" applyProtection="1"/>
    <xf numFmtId="165" fontId="0" fillId="0" borderId="0" xfId="0" applyNumberFormat="1"/>
    <xf numFmtId="49" fontId="37" fillId="10" borderId="1" xfId="0" applyNumberFormat="1" applyFont="1" applyFill="1" applyBorder="1" applyAlignment="1">
      <alignment horizontal="center" vertical="center"/>
    </xf>
    <xf numFmtId="165" fontId="8" fillId="0" borderId="1" xfId="0" applyNumberFormat="1" applyFont="1" applyBorder="1" applyAlignment="1">
      <alignment horizontal="center" vertical="center" wrapText="1"/>
    </xf>
    <xf numFmtId="165" fontId="8" fillId="0" borderId="1" xfId="0" applyNumberFormat="1" applyFont="1" applyBorder="1" applyAlignment="1">
      <alignment vertical="center" wrapText="1"/>
    </xf>
    <xf numFmtId="49" fontId="40" fillId="3" borderId="1" xfId="0" applyNumberFormat="1" applyFont="1" applyFill="1" applyBorder="1" applyAlignment="1">
      <alignment horizontal="center" vertical="center" wrapText="1"/>
    </xf>
    <xf numFmtId="165" fontId="14" fillId="4" borderId="1" xfId="0" applyNumberFormat="1" applyFont="1" applyFill="1" applyBorder="1" applyAlignment="1">
      <alignment horizontal="center" vertical="center"/>
    </xf>
    <xf numFmtId="0" fontId="10" fillId="6" borderId="1" xfId="0" applyFont="1" applyFill="1" applyBorder="1" applyAlignment="1">
      <alignment horizontal="center" vertical="center" wrapText="1"/>
    </xf>
    <xf numFmtId="165" fontId="14" fillId="6" borderId="1" xfId="0" applyNumberFormat="1" applyFont="1" applyFill="1" applyBorder="1" applyAlignment="1">
      <alignment horizontal="center" vertical="center"/>
    </xf>
    <xf numFmtId="0" fontId="10" fillId="3" borderId="6" xfId="0" applyFont="1" applyFill="1" applyBorder="1" applyAlignment="1">
      <alignment horizontal="center" vertical="center" wrapText="1"/>
    </xf>
    <xf numFmtId="49" fontId="10" fillId="3" borderId="6" xfId="0" applyNumberFormat="1" applyFont="1" applyFill="1" applyBorder="1" applyAlignment="1">
      <alignment horizontal="center" vertical="center"/>
    </xf>
    <xf numFmtId="0" fontId="10" fillId="3" borderId="6" xfId="0" applyFont="1" applyFill="1" applyBorder="1" applyAlignment="1">
      <alignment horizontal="center" vertical="center"/>
    </xf>
    <xf numFmtId="49" fontId="10" fillId="3" borderId="10" xfId="0" applyNumberFormat="1" applyFont="1" applyFill="1" applyBorder="1" applyAlignment="1">
      <alignment horizontal="center" vertical="center"/>
    </xf>
    <xf numFmtId="0" fontId="10" fillId="3" borderId="10" xfId="0" applyFont="1" applyFill="1" applyBorder="1" applyAlignment="1">
      <alignment horizontal="center" vertical="center"/>
    </xf>
    <xf numFmtId="0" fontId="10" fillId="3" borderId="6"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34" fillId="0" borderId="23" xfId="0" applyFont="1" applyFill="1" applyBorder="1" applyAlignment="1">
      <alignment vertical="center" wrapText="1"/>
    </xf>
    <xf numFmtId="0" fontId="28" fillId="0" borderId="23" xfId="0" applyFont="1" applyFill="1" applyBorder="1" applyAlignment="1">
      <alignment horizontal="left" vertical="center" wrapText="1"/>
    </xf>
    <xf numFmtId="0" fontId="34" fillId="0" borderId="1" xfId="0" applyFont="1" applyFill="1" applyBorder="1" applyAlignment="1">
      <alignment vertical="top" wrapText="1"/>
    </xf>
    <xf numFmtId="0" fontId="32" fillId="0" borderId="21" xfId="4" applyFont="1" applyFill="1" applyBorder="1" applyAlignment="1">
      <alignment horizontal="left" vertical="center" wrapText="1"/>
    </xf>
    <xf numFmtId="0" fontId="28" fillId="3" borderId="21" xfId="0" applyFont="1" applyFill="1" applyBorder="1" applyAlignment="1">
      <alignment horizontal="left" vertical="center" wrapText="1"/>
    </xf>
    <xf numFmtId="0" fontId="28" fillId="0" borderId="21" xfId="0" applyFont="1" applyFill="1" applyBorder="1" applyAlignment="1">
      <alignment horizontal="left" vertical="top" wrapText="1"/>
    </xf>
    <xf numFmtId="0" fontId="28" fillId="3" borderId="23" xfId="0" applyFont="1" applyFill="1" applyBorder="1" applyAlignment="1">
      <alignment horizontal="left" vertical="center" wrapText="1"/>
    </xf>
    <xf numFmtId="49" fontId="31" fillId="3" borderId="1" xfId="0" applyNumberFormat="1" applyFont="1" applyFill="1" applyBorder="1" applyAlignment="1">
      <alignment horizontal="center" vertical="center"/>
    </xf>
    <xf numFmtId="0" fontId="14" fillId="3" borderId="1" xfId="0" applyFont="1" applyFill="1" applyBorder="1" applyAlignment="1">
      <alignment horizontal="center" vertical="center"/>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1" xfId="0" applyFont="1" applyBorder="1" applyAlignment="1">
      <alignment vertical="top" wrapText="1"/>
    </xf>
    <xf numFmtId="49" fontId="9" fillId="0" borderId="10" xfId="0" applyNumberFormat="1" applyFont="1" applyBorder="1" applyAlignment="1">
      <alignment vertical="top" wrapText="1"/>
    </xf>
    <xf numFmtId="49" fontId="9" fillId="0" borderId="31" xfId="0" applyNumberFormat="1" applyFont="1" applyBorder="1" applyAlignment="1">
      <alignment vertical="top" wrapText="1"/>
    </xf>
    <xf numFmtId="0" fontId="9" fillId="0" borderId="10" xfId="0" applyFont="1" applyBorder="1" applyAlignment="1">
      <alignment horizontal="center" vertical="top" wrapText="1"/>
    </xf>
    <xf numFmtId="0" fontId="10" fillId="0" borderId="1" xfId="0" applyFont="1" applyBorder="1" applyAlignment="1">
      <alignment wrapText="1"/>
    </xf>
    <xf numFmtId="0" fontId="0" fillId="11" borderId="10" xfId="0" applyFill="1" applyBorder="1" applyAlignment="1">
      <alignment horizontal="center" vertical="center"/>
    </xf>
    <xf numFmtId="0" fontId="0" fillId="11" borderId="10" xfId="0" applyFill="1" applyBorder="1" applyAlignment="1">
      <alignment horizontal="center" vertical="center" wrapText="1"/>
    </xf>
    <xf numFmtId="0" fontId="9" fillId="11" borderId="1" xfId="0" applyFont="1" applyFill="1" applyBorder="1" applyAlignment="1">
      <alignment vertical="top" wrapText="1"/>
    </xf>
    <xf numFmtId="0" fontId="10" fillId="11" borderId="10" xfId="0" applyFont="1" applyFill="1" applyBorder="1" applyAlignment="1">
      <alignment horizontal="center" vertical="center"/>
    </xf>
    <xf numFmtId="49" fontId="10" fillId="11" borderId="1" xfId="0" applyNumberFormat="1" applyFont="1" applyFill="1" applyBorder="1" applyAlignment="1">
      <alignment horizontal="center" vertical="center" wrapText="1"/>
    </xf>
    <xf numFmtId="49" fontId="10" fillId="11" borderId="10" xfId="0" applyNumberFormat="1" applyFont="1" applyFill="1" applyBorder="1" applyAlignment="1">
      <alignment horizontal="center" vertical="center"/>
    </xf>
    <xf numFmtId="0" fontId="10" fillId="11" borderId="1" xfId="0" applyFont="1" applyFill="1" applyBorder="1" applyAlignment="1">
      <alignment horizontal="center" vertical="center"/>
    </xf>
    <xf numFmtId="165" fontId="14" fillId="11" borderId="1" xfId="0" applyNumberFormat="1" applyFont="1" applyFill="1" applyBorder="1" applyAlignment="1">
      <alignment horizontal="center" vertical="center"/>
    </xf>
    <xf numFmtId="165" fontId="8" fillId="11" borderId="1" xfId="0" applyNumberFormat="1" applyFont="1" applyFill="1" applyBorder="1" applyAlignment="1">
      <alignment horizontal="center" vertical="center" wrapText="1"/>
    </xf>
    <xf numFmtId="165" fontId="8" fillId="11" borderId="1" xfId="0" applyNumberFormat="1" applyFont="1" applyFill="1" applyBorder="1" applyAlignment="1">
      <alignment vertical="center" wrapText="1"/>
    </xf>
    <xf numFmtId="164" fontId="10" fillId="0" borderId="1" xfId="0" applyNumberFormat="1" applyFont="1" applyBorder="1" applyAlignment="1">
      <alignment horizontal="center"/>
    </xf>
    <xf numFmtId="164" fontId="10" fillId="4" borderId="1" xfId="0" applyNumberFormat="1" applyFont="1" applyFill="1" applyBorder="1" applyAlignment="1">
      <alignment horizontal="center"/>
    </xf>
    <xf numFmtId="49" fontId="31" fillId="3" borderId="6" xfId="0" applyNumberFormat="1" applyFont="1" applyFill="1" applyBorder="1" applyAlignment="1">
      <alignment horizontal="center" vertical="center" wrapText="1"/>
    </xf>
    <xf numFmtId="49" fontId="10" fillId="3" borderId="6" xfId="0" applyNumberFormat="1" applyFont="1" applyFill="1" applyBorder="1" applyAlignment="1">
      <alignment horizontal="center" vertical="center" wrapText="1"/>
    </xf>
    <xf numFmtId="49" fontId="32" fillId="3" borderId="1" xfId="0" applyNumberFormat="1" applyFont="1" applyFill="1" applyBorder="1" applyAlignment="1">
      <alignment horizontal="center" vertical="center" wrapText="1"/>
    </xf>
    <xf numFmtId="164" fontId="10" fillId="0" borderId="1" xfId="0" applyNumberFormat="1" applyFont="1" applyBorder="1" applyAlignment="1">
      <alignment horizontal="center" vertical="center"/>
    </xf>
    <xf numFmtId="0" fontId="9" fillId="0" borderId="10" xfId="0" applyFont="1" applyBorder="1" applyAlignment="1">
      <alignment horizontal="center" vertical="center" wrapText="1"/>
    </xf>
    <xf numFmtId="49" fontId="9" fillId="0" borderId="10" xfId="0" applyNumberFormat="1" applyFont="1" applyBorder="1" applyAlignment="1">
      <alignment horizontal="center" vertical="center" wrapText="1"/>
    </xf>
    <xf numFmtId="49" fontId="9" fillId="0" borderId="10" xfId="0" applyNumberFormat="1" applyFont="1" applyBorder="1" applyAlignment="1">
      <alignment horizontal="center" vertical="top" wrapText="1"/>
    </xf>
    <xf numFmtId="164" fontId="10" fillId="4" borderId="1" xfId="0" applyNumberFormat="1" applyFont="1" applyFill="1" applyBorder="1" applyAlignment="1">
      <alignment horizontal="center" vertical="center"/>
    </xf>
    <xf numFmtId="0" fontId="10" fillId="0" borderId="1" xfId="0" applyFont="1" applyBorder="1" applyAlignment="1">
      <alignment horizontal="center" vertical="top" wrapText="1"/>
    </xf>
    <xf numFmtId="2" fontId="14" fillId="3" borderId="1" xfId="0" applyNumberFormat="1" applyFont="1" applyFill="1" applyBorder="1" applyAlignment="1">
      <alignment horizontal="center" vertical="center" wrapText="1"/>
    </xf>
    <xf numFmtId="14" fontId="10" fillId="3" borderId="1" xfId="0" applyNumberFormat="1" applyFont="1" applyFill="1" applyBorder="1" applyAlignment="1">
      <alignment horizontal="center"/>
    </xf>
    <xf numFmtId="0" fontId="31" fillId="3" borderId="12" xfId="0" applyFont="1" applyFill="1" applyBorder="1" applyAlignment="1">
      <alignment horizontal="left" vertical="center" wrapText="1"/>
    </xf>
    <xf numFmtId="0" fontId="36" fillId="3" borderId="0" xfId="5" applyFill="1" applyBorder="1" applyAlignment="1">
      <alignment horizontal="left" vertical="center" wrapText="1"/>
    </xf>
    <xf numFmtId="0" fontId="36" fillId="3" borderId="21" xfId="5" applyFill="1" applyBorder="1" applyAlignment="1">
      <alignment horizontal="left" vertical="center" wrapText="1"/>
    </xf>
    <xf numFmtId="0" fontId="20" fillId="3" borderId="17" xfId="5" applyNumberFormat="1" applyFont="1" applyFill="1" applyBorder="1" applyAlignment="1">
      <alignment horizontal="left" vertical="center" wrapText="1"/>
    </xf>
    <xf numFmtId="0" fontId="31" fillId="3" borderId="18" xfId="0" applyFont="1" applyFill="1" applyBorder="1" applyAlignment="1">
      <alignment horizontal="left" vertical="center" wrapText="1"/>
    </xf>
    <xf numFmtId="0" fontId="36" fillId="3" borderId="23" xfId="5" applyFill="1" applyBorder="1" applyAlignment="1">
      <alignment horizontal="left" vertical="center" wrapText="1"/>
    </xf>
    <xf numFmtId="0" fontId="36" fillId="3" borderId="0" xfId="5" applyFill="1" applyAlignment="1">
      <alignment vertical="center" wrapText="1"/>
    </xf>
    <xf numFmtId="0" fontId="36" fillId="3" borderId="1" xfId="5" applyFill="1" applyBorder="1" applyAlignment="1">
      <alignment vertical="center" wrapText="1"/>
    </xf>
    <xf numFmtId="0" fontId="34" fillId="3" borderId="21" xfId="0" applyFont="1" applyFill="1" applyBorder="1" applyAlignment="1">
      <alignment horizontal="left" vertical="center" wrapText="1"/>
    </xf>
    <xf numFmtId="0" fontId="14" fillId="3" borderId="1" xfId="0" applyFont="1" applyFill="1" applyBorder="1" applyAlignment="1">
      <alignment vertical="top" wrapText="1"/>
    </xf>
    <xf numFmtId="49" fontId="14" fillId="3" borderId="1" xfId="0" applyNumberFormat="1" applyFont="1" applyFill="1" applyBorder="1" applyAlignment="1">
      <alignment horizontal="center" vertical="center"/>
    </xf>
    <xf numFmtId="165" fontId="5" fillId="3" borderId="1" xfId="0" applyNumberFormat="1" applyFont="1" applyFill="1" applyBorder="1" applyAlignment="1">
      <alignment horizontal="center" vertical="center" wrapText="1"/>
    </xf>
    <xf numFmtId="165" fontId="5" fillId="3" borderId="1" xfId="0" applyNumberFormat="1" applyFont="1" applyFill="1" applyBorder="1" applyAlignment="1">
      <alignment vertical="center" wrapText="1"/>
    </xf>
    <xf numFmtId="0" fontId="14" fillId="0" borderId="1" xfId="0" applyFont="1" applyBorder="1" applyAlignment="1">
      <alignment horizontal="center" vertical="center" wrapText="1"/>
    </xf>
    <xf numFmtId="49" fontId="14" fillId="0" borderId="1" xfId="0" applyNumberFormat="1" applyFont="1" applyBorder="1" applyAlignment="1">
      <alignment vertical="top" wrapText="1"/>
    </xf>
    <xf numFmtId="49" fontId="14" fillId="0" borderId="1" xfId="0" applyNumberFormat="1" applyFont="1" applyBorder="1" applyAlignment="1">
      <alignment horizontal="center" vertical="top" wrapText="1"/>
    </xf>
    <xf numFmtId="164" fontId="14" fillId="0" borderId="1" xfId="0" applyNumberFormat="1" applyFont="1" applyBorder="1" applyAlignment="1">
      <alignment horizontal="center" vertical="center"/>
    </xf>
    <xf numFmtId="164" fontId="14" fillId="4" borderId="1" xfId="0" applyNumberFormat="1" applyFont="1" applyFill="1" applyBorder="1" applyAlignment="1">
      <alignment horizontal="center" vertical="center"/>
    </xf>
    <xf numFmtId="0" fontId="14" fillId="3" borderId="6" xfId="0" applyFont="1" applyFill="1" applyBorder="1" applyAlignment="1">
      <alignment horizontal="center" vertical="center" wrapText="1"/>
    </xf>
    <xf numFmtId="0" fontId="28" fillId="3" borderId="21"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164" fontId="14" fillId="6" borderId="1" xfId="0" applyNumberFormat="1" applyFont="1" applyFill="1" applyBorder="1" applyAlignment="1">
      <alignment horizontal="center" vertical="center" wrapText="1"/>
    </xf>
    <xf numFmtId="2" fontId="1" fillId="2" borderId="1" xfId="0" applyNumberFormat="1" applyFont="1" applyFill="1" applyBorder="1" applyAlignment="1" applyProtection="1">
      <alignment horizontal="center" vertical="center"/>
    </xf>
    <xf numFmtId="0" fontId="3" fillId="5" borderId="5" xfId="0" applyFont="1" applyFill="1" applyBorder="1" applyAlignment="1" applyProtection="1">
      <alignment horizontal="center" vertical="center" wrapText="1"/>
    </xf>
    <xf numFmtId="0" fontId="3" fillId="5" borderId="0" xfId="0" applyFont="1" applyFill="1" applyAlignment="1" applyProtection="1">
      <alignment horizontal="center" vertical="center" wrapText="1"/>
    </xf>
    <xf numFmtId="0" fontId="4" fillId="0" borderId="0" xfId="0" applyFont="1" applyAlignment="1" applyProtection="1">
      <alignment horizontal="left" vertical="center" wrapText="1"/>
    </xf>
    <xf numFmtId="0" fontId="1" fillId="0" borderId="8"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1" fillId="0" borderId="1" xfId="0" applyFont="1" applyBorder="1" applyAlignment="1" applyProtection="1">
      <alignment horizontal="center" vertical="center" wrapText="1"/>
    </xf>
    <xf numFmtId="0" fontId="0" fillId="0" borderId="1" xfId="0" applyBorder="1" applyAlignment="1" applyProtection="1">
      <alignment horizontal="center" vertical="center" wrapText="1"/>
    </xf>
    <xf numFmtId="0" fontId="0" fillId="0" borderId="0" xfId="0" applyBorder="1" applyAlignment="1" applyProtection="1">
      <alignment vertical="center" wrapText="1"/>
    </xf>
    <xf numFmtId="2" fontId="1" fillId="2" borderId="2" xfId="0" applyNumberFormat="1" applyFont="1" applyFill="1" applyBorder="1" applyAlignment="1" applyProtection="1">
      <alignment horizontal="center" vertical="center"/>
    </xf>
    <xf numFmtId="2" fontId="1" fillId="2" borderId="3" xfId="0" applyNumberFormat="1" applyFont="1" applyFill="1" applyBorder="1" applyAlignment="1" applyProtection="1">
      <alignment horizontal="center" vertical="center"/>
    </xf>
    <xf numFmtId="2" fontId="1" fillId="2" borderId="4" xfId="0" applyNumberFormat="1" applyFont="1" applyFill="1" applyBorder="1" applyAlignment="1" applyProtection="1">
      <alignment horizontal="center" vertical="center"/>
    </xf>
    <xf numFmtId="165" fontId="8" fillId="0" borderId="6" xfId="0" applyNumberFormat="1" applyFont="1" applyBorder="1" applyAlignment="1">
      <alignment horizontal="center" vertical="center" wrapText="1"/>
    </xf>
    <xf numFmtId="165" fontId="8" fillId="0" borderId="10" xfId="0" applyNumberFormat="1" applyFont="1" applyBorder="1" applyAlignment="1">
      <alignment horizontal="center" vertical="center" wrapText="1"/>
    </xf>
    <xf numFmtId="0" fontId="10" fillId="3" borderId="6" xfId="0" applyFont="1" applyFill="1" applyBorder="1" applyAlignment="1">
      <alignment horizontal="center" vertical="center" wrapText="1"/>
    </xf>
    <xf numFmtId="0" fontId="10" fillId="3" borderId="10" xfId="0" applyFont="1" applyFill="1" applyBorder="1" applyAlignment="1">
      <alignment horizontal="center" vertical="center" wrapText="1"/>
    </xf>
    <xf numFmtId="165" fontId="14" fillId="3" borderId="6" xfId="0" applyNumberFormat="1" applyFont="1" applyFill="1" applyBorder="1" applyAlignment="1">
      <alignment horizontal="center" vertical="center"/>
    </xf>
    <xf numFmtId="165" fontId="14" fillId="3" borderId="10" xfId="0" applyNumberFormat="1" applyFont="1" applyFill="1" applyBorder="1" applyAlignment="1">
      <alignment horizontal="center" vertical="center"/>
    </xf>
    <xf numFmtId="165" fontId="14" fillId="4" borderId="6" xfId="0" applyNumberFormat="1" applyFont="1" applyFill="1" applyBorder="1" applyAlignment="1">
      <alignment horizontal="center" vertical="center"/>
    </xf>
    <xf numFmtId="165" fontId="14" fillId="4" borderId="10" xfId="0" applyNumberFormat="1" applyFont="1" applyFill="1" applyBorder="1" applyAlignment="1">
      <alignment horizontal="center" vertical="center"/>
    </xf>
    <xf numFmtId="0" fontId="10" fillId="3" borderId="11" xfId="0" applyFont="1" applyFill="1" applyBorder="1" applyAlignment="1">
      <alignment horizontal="center" vertical="center" wrapText="1"/>
    </xf>
    <xf numFmtId="0" fontId="32" fillId="3" borderId="6" xfId="0" applyFont="1" applyFill="1" applyBorder="1" applyAlignment="1">
      <alignment horizontal="center" vertical="center"/>
    </xf>
    <xf numFmtId="0" fontId="32" fillId="3" borderId="11" xfId="0" applyFont="1" applyFill="1" applyBorder="1" applyAlignment="1">
      <alignment horizontal="center" vertical="center"/>
    </xf>
    <xf numFmtId="0" fontId="32" fillId="3" borderId="10" xfId="0" applyFont="1" applyFill="1" applyBorder="1" applyAlignment="1">
      <alignment horizontal="center" vertical="center"/>
    </xf>
    <xf numFmtId="49" fontId="10" fillId="3" borderId="6" xfId="0" applyNumberFormat="1" applyFont="1" applyFill="1" applyBorder="1" applyAlignment="1">
      <alignment horizontal="center" vertical="center"/>
    </xf>
    <xf numFmtId="49" fontId="10" fillId="3" borderId="11" xfId="0" applyNumberFormat="1" applyFont="1" applyFill="1" applyBorder="1" applyAlignment="1">
      <alignment horizontal="center" vertical="center"/>
    </xf>
    <xf numFmtId="49" fontId="10" fillId="3" borderId="10" xfId="0" applyNumberFormat="1" applyFont="1" applyFill="1" applyBorder="1" applyAlignment="1">
      <alignment horizontal="center" vertical="center"/>
    </xf>
    <xf numFmtId="0" fontId="9" fillId="3" borderId="6" xfId="0" applyFont="1" applyFill="1" applyBorder="1" applyAlignment="1">
      <alignment horizontal="center" vertical="top" wrapText="1"/>
    </xf>
    <xf numFmtId="0" fontId="9" fillId="3" borderId="10" xfId="0" applyFont="1" applyFill="1" applyBorder="1" applyAlignment="1">
      <alignment horizontal="center" vertical="top" wrapText="1"/>
    </xf>
    <xf numFmtId="0" fontId="10" fillId="3" borderId="6" xfId="0" applyFont="1" applyFill="1" applyBorder="1" applyAlignment="1">
      <alignment horizontal="center" vertical="center"/>
    </xf>
    <xf numFmtId="0" fontId="10" fillId="3" borderId="10" xfId="0" applyFont="1" applyFill="1" applyBorder="1" applyAlignment="1">
      <alignment horizontal="center" vertical="center"/>
    </xf>
    <xf numFmtId="49" fontId="10" fillId="3" borderId="6"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10" fillId="6" borderId="6" xfId="0" applyNumberFormat="1" applyFont="1" applyFill="1" applyBorder="1" applyAlignment="1">
      <alignment horizontal="center" vertical="center"/>
    </xf>
    <xf numFmtId="49" fontId="10" fillId="6" borderId="10" xfId="0" applyNumberFormat="1" applyFont="1" applyFill="1" applyBorder="1" applyAlignment="1">
      <alignment horizontal="center" vertical="center"/>
    </xf>
    <xf numFmtId="0" fontId="10" fillId="3" borderId="11" xfId="0" applyFont="1" applyFill="1" applyBorder="1" applyAlignment="1">
      <alignment horizontal="center" vertical="center"/>
    </xf>
    <xf numFmtId="0" fontId="0" fillId="0" borderId="10" xfId="0" applyBorder="1" applyAlignment="1">
      <alignment horizontal="center" vertical="center" wrapText="1"/>
    </xf>
    <xf numFmtId="0" fontId="0" fillId="0" borderId="10" xfId="0" applyBorder="1" applyAlignment="1">
      <alignment horizontal="center" vertical="center"/>
    </xf>
    <xf numFmtId="49" fontId="21" fillId="0" borderId="6" xfId="0" applyNumberFormat="1" applyFont="1" applyBorder="1" applyAlignment="1">
      <alignment horizontal="center" vertical="center" wrapText="1"/>
    </xf>
    <xf numFmtId="49" fontId="21" fillId="0" borderId="11" xfId="0" applyNumberFormat="1" applyFont="1" applyBorder="1" applyAlignment="1">
      <alignment horizontal="center" vertical="center" wrapText="1"/>
    </xf>
    <xf numFmtId="49" fontId="21" fillId="0" borderId="10" xfId="0" applyNumberFormat="1" applyFont="1" applyBorder="1" applyAlignment="1">
      <alignment horizontal="center" vertical="center" wrapText="1"/>
    </xf>
    <xf numFmtId="0" fontId="21" fillId="0" borderId="6" xfId="0" applyFont="1" applyBorder="1" applyAlignment="1">
      <alignment horizontal="center" vertical="center" wrapText="1"/>
    </xf>
    <xf numFmtId="0" fontId="21" fillId="0" borderId="11" xfId="0" applyFont="1" applyBorder="1" applyAlignment="1">
      <alignment horizontal="center" vertical="center" wrapText="1"/>
    </xf>
    <xf numFmtId="0" fontId="21" fillId="0" borderId="10" xfId="0" applyFont="1" applyBorder="1" applyAlignment="1">
      <alignment horizontal="center" vertical="center" wrapText="1"/>
    </xf>
    <xf numFmtId="0" fontId="19" fillId="0" borderId="0" xfId="0" applyFont="1" applyFill="1" applyAlignment="1">
      <alignment horizontal="center" wrapText="1"/>
    </xf>
    <xf numFmtId="0" fontId="20" fillId="0" borderId="1" xfId="0" applyFont="1" applyFill="1" applyBorder="1" applyAlignment="1">
      <alignment horizontal="center" vertical="top" wrapText="1"/>
    </xf>
    <xf numFmtId="2" fontId="20" fillId="0" borderId="1" xfId="0" applyNumberFormat="1" applyFont="1" applyFill="1" applyBorder="1" applyAlignment="1">
      <alignment horizontal="center" vertical="top" wrapText="1"/>
    </xf>
    <xf numFmtId="0" fontId="20" fillId="0" borderId="8" xfId="0" applyFont="1" applyBorder="1" applyAlignment="1">
      <alignment horizontal="center" vertical="top" wrapText="1"/>
    </xf>
    <xf numFmtId="0" fontId="20" fillId="0" borderId="7" xfId="0" applyFont="1" applyBorder="1" applyAlignment="1">
      <alignment horizontal="center" vertical="top" wrapText="1"/>
    </xf>
    <xf numFmtId="49" fontId="8" fillId="3" borderId="6" xfId="0" applyNumberFormat="1" applyFont="1" applyFill="1" applyBorder="1" applyAlignment="1">
      <alignment horizontal="center" vertical="center"/>
    </xf>
    <xf numFmtId="49" fontId="8" fillId="3" borderId="11" xfId="0" applyNumberFormat="1" applyFont="1" applyFill="1" applyBorder="1" applyAlignment="1">
      <alignment horizontal="center" vertical="center"/>
    </xf>
    <xf numFmtId="49" fontId="8" fillId="3" borderId="10" xfId="0" applyNumberFormat="1" applyFont="1" applyFill="1" applyBorder="1" applyAlignment="1">
      <alignment horizontal="center" vertical="center"/>
    </xf>
    <xf numFmtId="0" fontId="8" fillId="3" borderId="6" xfId="0" applyFont="1" applyFill="1" applyBorder="1" applyAlignment="1">
      <alignment horizontal="center" vertical="center"/>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0" fontId="8" fillId="3" borderId="6"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49" fontId="8" fillId="8" borderId="6" xfId="0" applyNumberFormat="1" applyFont="1" applyFill="1" applyBorder="1" applyAlignment="1">
      <alignment horizontal="center" vertical="center"/>
    </xf>
    <xf numFmtId="49" fontId="8" fillId="8" borderId="11" xfId="0" applyNumberFormat="1" applyFont="1" applyFill="1" applyBorder="1" applyAlignment="1">
      <alignment horizontal="center" vertical="center"/>
    </xf>
    <xf numFmtId="49" fontId="8" fillId="8" borderId="10" xfId="0" applyNumberFormat="1" applyFont="1" applyFill="1" applyBorder="1" applyAlignment="1">
      <alignment horizontal="center" vertical="center"/>
    </xf>
    <xf numFmtId="0" fontId="10" fillId="8" borderId="6" xfId="0" applyFont="1" applyFill="1" applyBorder="1" applyAlignment="1">
      <alignment horizontal="center" vertical="center"/>
    </xf>
    <xf numFmtId="0" fontId="10" fillId="8" borderId="11" xfId="0" applyFont="1" applyFill="1" applyBorder="1" applyAlignment="1">
      <alignment horizontal="center" vertical="center"/>
    </xf>
    <xf numFmtId="0" fontId="10" fillId="8" borderId="10" xfId="0" applyFont="1" applyFill="1" applyBorder="1" applyAlignment="1">
      <alignment horizontal="center" vertical="center"/>
    </xf>
    <xf numFmtId="0" fontId="10" fillId="0" borderId="6" xfId="0" applyFont="1" applyBorder="1" applyAlignment="1">
      <alignment horizontal="center" vertical="top" wrapText="1"/>
    </xf>
    <xf numFmtId="0" fontId="10" fillId="0" borderId="11" xfId="0" applyFont="1" applyBorder="1" applyAlignment="1">
      <alignment horizontal="center" vertical="top" wrapText="1"/>
    </xf>
    <xf numFmtId="0" fontId="10" fillId="0" borderId="10" xfId="0" applyFont="1" applyBorder="1" applyAlignment="1">
      <alignment horizontal="center" vertical="top" wrapText="1"/>
    </xf>
    <xf numFmtId="49"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top" wrapText="1"/>
    </xf>
    <xf numFmtId="0" fontId="14" fillId="3" borderId="1" xfId="0" applyFont="1" applyFill="1" applyBorder="1" applyAlignment="1">
      <alignment horizontal="center" vertical="top" wrapText="1"/>
    </xf>
    <xf numFmtId="0" fontId="15" fillId="7" borderId="1" xfId="0" applyFont="1" applyFill="1" applyBorder="1" applyAlignment="1">
      <alignment horizontal="center" vertical="top" wrapText="1"/>
    </xf>
    <xf numFmtId="49" fontId="30" fillId="0" borderId="15" xfId="0" applyNumberFormat="1" applyFont="1" applyBorder="1" applyAlignment="1">
      <alignment horizontal="center" vertical="center"/>
    </xf>
    <xf numFmtId="49" fontId="30" fillId="0" borderId="22" xfId="0" applyNumberFormat="1" applyFont="1" applyBorder="1" applyAlignment="1">
      <alignment horizontal="center" vertical="center"/>
    </xf>
    <xf numFmtId="49" fontId="30" fillId="0" borderId="17" xfId="0" applyNumberFormat="1" applyFont="1" applyBorder="1" applyAlignment="1">
      <alignment horizontal="center" vertical="center"/>
    </xf>
    <xf numFmtId="0" fontId="30" fillId="0" borderId="15" xfId="0" applyFont="1" applyBorder="1" applyAlignment="1">
      <alignment horizontal="center" vertical="center"/>
    </xf>
    <xf numFmtId="0" fontId="30" fillId="0" borderId="22" xfId="0" applyFont="1" applyBorder="1" applyAlignment="1">
      <alignment horizontal="center" vertical="center"/>
    </xf>
    <xf numFmtId="0" fontId="30" fillId="0" borderId="17" xfId="0" applyFont="1" applyBorder="1" applyAlignment="1">
      <alignment horizontal="center" vertical="center"/>
    </xf>
    <xf numFmtId="0" fontId="30" fillId="0" borderId="15"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17" xfId="0" applyFont="1" applyBorder="1" applyAlignment="1">
      <alignment horizontal="center" vertical="center" wrapText="1"/>
    </xf>
    <xf numFmtId="0" fontId="11" fillId="0" borderId="0" xfId="0" applyFont="1" applyAlignment="1">
      <alignment horizontal="center" wrapText="1"/>
    </xf>
    <xf numFmtId="0" fontId="14" fillId="7" borderId="1"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2" fillId="0" borderId="1" xfId="0" applyFont="1" applyBorder="1" applyAlignment="1">
      <alignment horizontal="center" vertical="top" wrapText="1"/>
    </xf>
    <xf numFmtId="0" fontId="16" fillId="0" borderId="1" xfId="0" applyFont="1" applyBorder="1" applyAlignment="1">
      <alignment horizontal="center" vertical="top" wrapText="1"/>
    </xf>
    <xf numFmtId="0" fontId="31" fillId="3" borderId="15" xfId="0" applyFont="1" applyFill="1" applyBorder="1" applyAlignment="1">
      <alignment horizontal="center" vertical="center" wrapText="1"/>
    </xf>
    <xf numFmtId="0" fontId="31" fillId="3" borderId="17" xfId="0" applyFont="1" applyFill="1" applyBorder="1" applyAlignment="1">
      <alignment horizontal="center" vertical="center" wrapText="1"/>
    </xf>
    <xf numFmtId="49" fontId="28" fillId="3" borderId="15" xfId="0" applyNumberFormat="1" applyFont="1" applyFill="1" applyBorder="1" applyAlignment="1">
      <alignment horizontal="center" vertical="center"/>
    </xf>
    <xf numFmtId="49" fontId="28" fillId="3" borderId="17" xfId="0" applyNumberFormat="1" applyFont="1" applyFill="1" applyBorder="1" applyAlignment="1">
      <alignment horizontal="center" vertical="center"/>
    </xf>
    <xf numFmtId="0" fontId="28" fillId="3" borderId="15" xfId="0" applyFont="1" applyFill="1" applyBorder="1" applyAlignment="1">
      <alignment horizontal="center" vertical="center"/>
    </xf>
    <xf numFmtId="0" fontId="28" fillId="3" borderId="17" xfId="0" applyFont="1" applyFill="1" applyBorder="1" applyAlignment="1">
      <alignment horizontal="center" vertical="center"/>
    </xf>
    <xf numFmtId="0" fontId="10" fillId="3" borderId="15" xfId="0" applyFont="1" applyFill="1" applyBorder="1" applyAlignment="1">
      <alignment horizontal="center" vertical="center"/>
    </xf>
    <xf numFmtId="0" fontId="10" fillId="3" borderId="17" xfId="0" applyFont="1" applyFill="1" applyBorder="1" applyAlignment="1">
      <alignment horizontal="center" vertical="center"/>
    </xf>
    <xf numFmtId="0" fontId="28" fillId="3" borderId="15" xfId="0" applyFont="1" applyFill="1" applyBorder="1" applyAlignment="1">
      <alignment horizontal="left" vertical="center" wrapText="1"/>
    </xf>
    <xf numFmtId="0" fontId="28" fillId="3" borderId="17" xfId="0" applyFont="1" applyFill="1" applyBorder="1" applyAlignment="1">
      <alignment horizontal="left" vertical="center" wrapText="1"/>
    </xf>
    <xf numFmtId="0" fontId="28" fillId="3" borderId="15" xfId="0" applyFont="1" applyFill="1" applyBorder="1" applyAlignment="1">
      <alignment horizontal="center" vertical="center" wrapText="1"/>
    </xf>
    <xf numFmtId="0" fontId="28" fillId="3" borderId="17"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7" xfId="0" applyFont="1" applyFill="1" applyBorder="1" applyAlignment="1">
      <alignment horizontal="center" vertical="center" wrapText="1"/>
    </xf>
    <xf numFmtId="49" fontId="28" fillId="3" borderId="22" xfId="0" applyNumberFormat="1" applyFont="1" applyFill="1" applyBorder="1" applyAlignment="1">
      <alignment horizontal="center" vertical="center"/>
    </xf>
    <xf numFmtId="0" fontId="28" fillId="3" borderId="22" xfId="0" applyFont="1" applyFill="1" applyBorder="1" applyAlignment="1">
      <alignment horizontal="center" vertical="center"/>
    </xf>
    <xf numFmtId="0" fontId="10" fillId="3" borderId="22" xfId="0" applyFont="1" applyFill="1" applyBorder="1" applyAlignment="1">
      <alignment horizontal="center" vertical="center"/>
    </xf>
    <xf numFmtId="0" fontId="28" fillId="3" borderId="22"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3" borderId="32" xfId="0" applyFont="1" applyFill="1" applyBorder="1" applyAlignment="1">
      <alignment horizontal="center" vertical="center" wrapText="1"/>
    </xf>
    <xf numFmtId="0" fontId="24"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12"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8" fillId="0" borderId="19"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20" xfId="0" applyFont="1" applyFill="1" applyBorder="1" applyAlignment="1">
      <alignment horizontal="center" vertical="center" wrapText="1"/>
    </xf>
    <xf numFmtId="0" fontId="5" fillId="0" borderId="0" xfId="0" applyFont="1" applyFill="1" applyAlignment="1">
      <alignment horizontal="center" wrapText="1"/>
    </xf>
    <xf numFmtId="49" fontId="6" fillId="0" borderId="1" xfId="0" applyNumberFormat="1" applyFont="1" applyFill="1" applyBorder="1" applyAlignment="1">
      <alignment horizontal="center" vertical="top" wrapText="1"/>
    </xf>
    <xf numFmtId="0" fontId="0" fillId="0" borderId="1" xfId="0" applyBorder="1" applyAlignment="1">
      <alignment horizontal="center" vertical="top" wrapText="1"/>
    </xf>
    <xf numFmtId="0" fontId="0" fillId="0" borderId="6" xfId="0" applyBorder="1" applyAlignment="1">
      <alignment horizontal="center" vertical="top" wrapText="1"/>
    </xf>
    <xf numFmtId="0" fontId="6" fillId="0"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6" fillId="0" borderId="6" xfId="0" applyFont="1" applyFill="1" applyBorder="1" applyAlignment="1">
      <alignment horizontal="center" vertical="top" wrapText="1"/>
    </xf>
    <xf numFmtId="0" fontId="0" fillId="0" borderId="0" xfId="0" applyAlignment="1">
      <alignment horizontal="center" vertical="center" wrapText="1"/>
    </xf>
    <xf numFmtId="0" fontId="6" fillId="3" borderId="1" xfId="0" applyFont="1" applyFill="1" applyBorder="1" applyAlignment="1">
      <alignment horizontal="center" vertical="top" wrapText="1"/>
    </xf>
    <xf numFmtId="0" fontId="13" fillId="3" borderId="1" xfId="0" applyFont="1" applyFill="1" applyBorder="1" applyAlignment="1">
      <alignment horizontal="center" vertical="top" wrapText="1"/>
    </xf>
    <xf numFmtId="0" fontId="0" fillId="3" borderId="1" xfId="0" applyFill="1" applyBorder="1" applyAlignment="1">
      <alignment horizontal="center" vertical="top" wrapText="1"/>
    </xf>
    <xf numFmtId="0" fontId="13" fillId="0" borderId="8" xfId="0" applyFont="1" applyBorder="1" applyAlignment="1">
      <alignment horizontal="center" vertical="top" wrapText="1"/>
    </xf>
    <xf numFmtId="0" fontId="0" fillId="0" borderId="9" xfId="0" applyBorder="1" applyAlignment="1">
      <alignment horizontal="center" vertical="top" wrapText="1"/>
    </xf>
    <xf numFmtId="0" fontId="0" fillId="0" borderId="7" xfId="0" applyBorder="1" applyAlignment="1">
      <alignment horizontal="center" vertical="top" wrapText="1"/>
    </xf>
    <xf numFmtId="0" fontId="37" fillId="3" borderId="1" xfId="0" applyFont="1" applyFill="1" applyBorder="1" applyAlignment="1">
      <alignment horizontal="center" vertical="center"/>
    </xf>
    <xf numFmtId="0" fontId="37" fillId="3" borderId="29" xfId="0" applyFont="1" applyFill="1" applyBorder="1" applyAlignment="1">
      <alignment horizontal="center" vertical="center"/>
    </xf>
    <xf numFmtId="0" fontId="27" fillId="0" borderId="0" xfId="0" applyFont="1" applyBorder="1" applyAlignment="1">
      <alignment horizontal="center" vertical="center" wrapText="1"/>
    </xf>
    <xf numFmtId="0" fontId="29" fillId="3" borderId="24" xfId="0" applyFont="1" applyFill="1" applyBorder="1" applyAlignment="1">
      <alignment horizontal="center" vertical="center" wrapText="1"/>
    </xf>
    <xf numFmtId="0" fontId="29" fillId="3" borderId="25" xfId="0" applyFont="1" applyFill="1" applyBorder="1" applyAlignment="1">
      <alignment horizontal="center" vertical="center" wrapText="1"/>
    </xf>
    <xf numFmtId="0" fontId="29" fillId="3" borderId="27" xfId="0" applyFont="1" applyFill="1" applyBorder="1" applyAlignment="1">
      <alignment horizontal="center" vertical="center" wrapText="1"/>
    </xf>
    <xf numFmtId="0" fontId="29" fillId="3" borderId="1" xfId="0" applyFont="1" applyFill="1" applyBorder="1" applyAlignment="1">
      <alignment horizontal="center" vertical="center" wrapText="1"/>
    </xf>
    <xf numFmtId="0" fontId="29" fillId="3" borderId="26" xfId="0" applyFont="1" applyFill="1" applyBorder="1" applyAlignment="1">
      <alignment horizontal="center" vertical="center" wrapText="1"/>
    </xf>
    <xf numFmtId="0" fontId="29" fillId="3" borderId="28" xfId="0" applyFont="1" applyFill="1" applyBorder="1" applyAlignment="1">
      <alignment horizontal="center" vertical="center" wrapText="1"/>
    </xf>
    <xf numFmtId="0" fontId="26" fillId="3" borderId="0" xfId="0" applyFont="1" applyFill="1" applyAlignment="1">
      <alignment horizontal="center" vertical="center" wrapText="1"/>
    </xf>
    <xf numFmtId="0" fontId="27" fillId="3" borderId="30" xfId="0" applyFont="1" applyFill="1" applyBorder="1" applyAlignment="1">
      <alignment horizontal="center" vertical="center" wrapText="1"/>
    </xf>
    <xf numFmtId="0" fontId="40" fillId="3" borderId="12" xfId="0" applyFont="1" applyFill="1" applyBorder="1" applyAlignment="1">
      <alignment horizontal="center" vertical="center" wrapText="1"/>
    </xf>
    <xf numFmtId="0" fontId="40" fillId="3" borderId="14" xfId="0" applyFont="1" applyFill="1" applyBorder="1" applyAlignment="1">
      <alignment horizontal="center" vertical="center" wrapText="1"/>
    </xf>
    <xf numFmtId="0" fontId="32" fillId="3" borderId="15" xfId="0" applyFont="1" applyFill="1" applyBorder="1" applyAlignment="1">
      <alignment horizontal="center" vertical="center" wrapText="1"/>
    </xf>
    <xf numFmtId="0" fontId="32" fillId="3" borderId="17" xfId="0" applyFont="1" applyFill="1" applyBorder="1" applyAlignment="1">
      <alignment horizontal="center" vertical="center" wrapText="1"/>
    </xf>
  </cellXfs>
  <cellStyles count="6">
    <cellStyle name="Гиперссылка" xfId="5" builtinId="8"/>
    <cellStyle name="Обычный" xfId="0" builtinId="0"/>
    <cellStyle name="Обычный 2" xfId="1"/>
    <cellStyle name="Процентный 2" xfId="3"/>
    <cellStyle name="Процентный 3" xfId="2"/>
    <cellStyle name="Хороший" xfId="4" builtinId="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katrin\AppData\Local\Temp\Rar$DIa8596.1324\&#1054;&#1058;&#1063;&#1045;&#1058;%20&#1092;&#1080;&#1085;&#1072;&#1085;&#1089;&#1099;%20&#1079;&#1072;%2020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ценка эффективности"/>
      <sheetName val="форма 1 старая"/>
      <sheetName val="форма 2 старая"/>
      <sheetName val="форма 3"/>
      <sheetName val="форма 4 старая"/>
      <sheetName val="форма 5"/>
      <sheetName val="форма 6"/>
      <sheetName val="форма 7 "/>
      <sheetName val="Лист1"/>
    </sheetNames>
    <sheetDataSet>
      <sheetData sheetId="0">
        <row r="12">
          <cell r="C12">
            <v>1.0219802348389004</v>
          </cell>
        </row>
        <row r="18">
          <cell r="A18">
            <v>0.78089941241011973</v>
          </cell>
        </row>
        <row r="20">
          <cell r="B20">
            <v>0.7980637648804535</v>
          </cell>
        </row>
      </sheetData>
      <sheetData sheetId="1"/>
      <sheetData sheetId="2" refreshError="1"/>
      <sheetData sheetId="3"/>
      <sheetData sheetId="4"/>
      <sheetData sheetId="5"/>
      <sheetData sheetId="6"/>
      <sheetData sheetId="7" refreshError="1"/>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zavyalovskij-r18.gosweb.gosuslugi.ru/deyatelnost/napravleniya-deyatelnosti/ekonomika/godovye-otchety-o-realizatsii-munitsipalnyh-programm/" TargetMode="External"/><Relationship Id="rId2" Type="http://schemas.openxmlformats.org/officeDocument/2006/relationships/hyperlink" Target="http://&#1091;&#1082;&#1089;&#1084;&#1079;&#1072;&#1074;.&#1088;&#1092;/custom/13" TargetMode="External"/><Relationship Id="rId1" Type="http://schemas.openxmlformats.org/officeDocument/2006/relationships/hyperlink" Target="https://ciur.ru/zav/DocLib16/Forms/AllItems.aspx" TargetMode="External"/><Relationship Id="rId5" Type="http://schemas.openxmlformats.org/officeDocument/2006/relationships/printerSettings" Target="../printerSettings/printerSettings4.bin"/><Relationship Id="rId4" Type="http://schemas.openxmlformats.org/officeDocument/2006/relationships/hyperlink" Target="https://zavyalovskij-r18.gosweb.gosuslugi.ru/deyatelnost/napravleniya-deyatelnosti/byudzhet/finansovaya-gramotnost/"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0"/>
  <sheetViews>
    <sheetView tabSelected="1" view="pageBreakPreview" topLeftCell="B1" zoomScaleSheetLayoutView="100" workbookViewId="0">
      <selection activeCell="F18" sqref="F18"/>
    </sheetView>
  </sheetViews>
  <sheetFormatPr defaultColWidth="9.140625" defaultRowHeight="15" x14ac:dyDescent="0.25"/>
  <cols>
    <col min="1" max="1" width="58.7109375" style="6" customWidth="1"/>
    <col min="2" max="2" width="33" style="6" customWidth="1"/>
    <col min="3" max="3" width="12" style="6" customWidth="1"/>
    <col min="4" max="4" width="12.7109375" style="6" customWidth="1"/>
    <col min="5" max="5" width="10.42578125" style="6" customWidth="1"/>
    <col min="6" max="6" width="11.42578125" style="6" customWidth="1"/>
    <col min="7" max="8" width="10.140625" style="6" customWidth="1"/>
    <col min="9" max="9" width="12.85546875" style="6" customWidth="1"/>
    <col min="10" max="10" width="11.5703125" style="6" customWidth="1"/>
    <col min="11" max="11" width="12.140625" style="6" customWidth="1"/>
    <col min="12" max="16384" width="9.140625" style="6"/>
  </cols>
  <sheetData>
    <row r="1" spans="1:22" ht="52.9" customHeight="1" x14ac:dyDescent="0.25">
      <c r="A1" s="253" t="s">
        <v>452</v>
      </c>
      <c r="B1" s="253"/>
      <c r="C1" s="253"/>
      <c r="D1" s="253"/>
      <c r="E1" s="253"/>
      <c r="F1" s="253"/>
      <c r="G1" s="253"/>
      <c r="H1" s="253"/>
      <c r="I1" s="253"/>
    </row>
    <row r="3" spans="1:22" ht="36.75" customHeight="1" x14ac:dyDescent="0.25">
      <c r="A3" s="254" t="s">
        <v>8</v>
      </c>
      <c r="B3" s="255"/>
      <c r="C3" s="10" t="s">
        <v>358</v>
      </c>
      <c r="D3" s="10" t="s">
        <v>359</v>
      </c>
      <c r="E3" s="10" t="s">
        <v>360</v>
      </c>
      <c r="F3" s="10" t="s">
        <v>361</v>
      </c>
      <c r="G3" s="10" t="s">
        <v>362</v>
      </c>
      <c r="H3" s="10" t="s">
        <v>363</v>
      </c>
      <c r="I3" s="10" t="s">
        <v>364</v>
      </c>
      <c r="J3" s="10" t="s">
        <v>365</v>
      </c>
      <c r="K3" s="10" t="s">
        <v>366</v>
      </c>
      <c r="L3" s="172" t="s">
        <v>367</v>
      </c>
      <c r="M3" s="172" t="s">
        <v>368</v>
      </c>
      <c r="N3" s="172" t="s">
        <v>369</v>
      </c>
      <c r="O3" s="172" t="s">
        <v>370</v>
      </c>
      <c r="P3" s="172" t="s">
        <v>371</v>
      </c>
      <c r="Q3" s="172" t="s">
        <v>372</v>
      </c>
      <c r="R3" s="172" t="s">
        <v>373</v>
      </c>
      <c r="S3" s="172" t="s">
        <v>374</v>
      </c>
      <c r="T3" s="172" t="s">
        <v>375</v>
      </c>
      <c r="U3" s="172" t="s">
        <v>376</v>
      </c>
      <c r="V3" s="172" t="s">
        <v>377</v>
      </c>
    </row>
    <row r="4" spans="1:22" x14ac:dyDescent="0.25">
      <c r="A4" s="256" t="s">
        <v>1</v>
      </c>
      <c r="B4" s="3" t="s">
        <v>4</v>
      </c>
      <c r="C4" s="18">
        <v>1</v>
      </c>
      <c r="D4" s="18">
        <v>1</v>
      </c>
      <c r="E4" s="18">
        <v>1</v>
      </c>
      <c r="F4" s="18">
        <v>1</v>
      </c>
      <c r="G4" s="18">
        <v>1</v>
      </c>
      <c r="H4" s="18">
        <v>1</v>
      </c>
      <c r="I4" s="18">
        <f>1</f>
        <v>1</v>
      </c>
      <c r="J4" s="18">
        <v>1</v>
      </c>
      <c r="K4" s="18">
        <v>0</v>
      </c>
      <c r="L4" s="172"/>
      <c r="M4" s="172"/>
      <c r="N4" s="172"/>
      <c r="O4" s="172"/>
      <c r="P4" s="172"/>
      <c r="Q4" s="172"/>
      <c r="R4" s="172"/>
      <c r="S4" s="172"/>
      <c r="T4" s="172"/>
      <c r="U4" s="172"/>
      <c r="V4" s="172"/>
    </row>
    <row r="5" spans="1:22" x14ac:dyDescent="0.25">
      <c r="A5" s="256"/>
      <c r="B5" s="2" t="s">
        <v>451</v>
      </c>
      <c r="C5" s="39">
        <f>'форма 5'!F7</f>
        <v>1295127.3999999999</v>
      </c>
      <c r="D5" s="11">
        <f>'форма 5'!F8</f>
        <v>42.3</v>
      </c>
      <c r="E5" s="11">
        <f>'форма 5'!F9</f>
        <v>0.9</v>
      </c>
      <c r="F5" s="35">
        <f>'форма 5'!F10</f>
        <v>0</v>
      </c>
      <c r="G5" s="11">
        <f>'форма 5'!F11</f>
        <v>0</v>
      </c>
      <c r="H5" s="11">
        <f>'форма 5'!F12</f>
        <v>99.3</v>
      </c>
      <c r="I5" s="11">
        <f>'форма 5'!F13</f>
        <v>101.6</v>
      </c>
      <c r="J5" s="11">
        <f>'форма 5'!F14</f>
        <v>86.7</v>
      </c>
      <c r="K5" s="11">
        <f>'форма 5'!F15</f>
        <v>110</v>
      </c>
      <c r="L5" s="172">
        <f>'форма 5'!F16</f>
        <v>100</v>
      </c>
      <c r="M5" s="172">
        <f>'форма 5'!F17</f>
        <v>0</v>
      </c>
      <c r="N5" s="172">
        <f>'форма 5'!F18</f>
        <v>13</v>
      </c>
      <c r="O5" s="172">
        <f>'форма 5'!F19</f>
        <v>0.4</v>
      </c>
      <c r="P5" s="172">
        <f>'форма 5'!F21</f>
        <v>0</v>
      </c>
      <c r="Q5" s="172">
        <f>'форма 5'!F21</f>
        <v>0</v>
      </c>
      <c r="R5" s="172">
        <f>'форма 5'!F22</f>
        <v>100</v>
      </c>
      <c r="S5" s="172">
        <f>'форма 5'!F23</f>
        <v>0</v>
      </c>
      <c r="T5" s="172">
        <f>'форма 5'!F24</f>
        <v>74.981999999999999</v>
      </c>
      <c r="U5" s="172">
        <f>'форма 5'!F25</f>
        <v>86</v>
      </c>
      <c r="V5" s="172">
        <f>'форма 5'!F26</f>
        <v>101</v>
      </c>
    </row>
    <row r="6" spans="1:22" x14ac:dyDescent="0.25">
      <c r="A6" s="257"/>
      <c r="B6" s="2" t="s">
        <v>449</v>
      </c>
      <c r="C6" s="42">
        <f>'форма 5'!G7</f>
        <v>1481370.1</v>
      </c>
      <c r="D6" s="36">
        <f>'форма 5'!G8</f>
        <v>38.5</v>
      </c>
      <c r="E6" s="36">
        <f>'форма 5'!G9</f>
        <v>10</v>
      </c>
      <c r="F6" s="37">
        <f>'форма 5'!G10</f>
        <v>0</v>
      </c>
      <c r="G6" s="36">
        <f>'форма 5'!G11</f>
        <v>0</v>
      </c>
      <c r="H6" s="36">
        <f>'форма 5'!G12</f>
        <v>99.5</v>
      </c>
      <c r="I6" s="36">
        <f>'форма 5'!G13</f>
        <v>100</v>
      </c>
      <c r="J6" s="36">
        <f>'форма 5'!G14</f>
        <v>100</v>
      </c>
      <c r="K6" s="36">
        <f>'форма 5'!G15</f>
        <v>100</v>
      </c>
      <c r="L6" s="172">
        <f>'форма 5'!G16</f>
        <v>100</v>
      </c>
      <c r="M6" s="172">
        <f>'форма 5'!G17</f>
        <v>0</v>
      </c>
      <c r="N6" s="172">
        <f>'форма 5'!G18</f>
        <v>50</v>
      </c>
      <c r="O6" s="172">
        <f>'форма 5'!G19</f>
        <v>15</v>
      </c>
      <c r="P6" s="172">
        <f>'форма 5'!G20</f>
        <v>0</v>
      </c>
      <c r="Q6" s="172">
        <f>'форма 5'!G21</f>
        <v>0</v>
      </c>
      <c r="R6" s="172">
        <f>'форма 5'!G22</f>
        <v>100</v>
      </c>
      <c r="S6" s="172">
        <f>'форма 5'!G23</f>
        <v>0</v>
      </c>
      <c r="T6" s="172">
        <f>'форма 5'!G24</f>
        <v>72</v>
      </c>
      <c r="U6" s="172">
        <f>'форма 5'!G25</f>
        <v>97</v>
      </c>
      <c r="V6" s="172">
        <f>'форма 5'!G26</f>
        <v>101</v>
      </c>
    </row>
    <row r="7" spans="1:22" x14ac:dyDescent="0.25">
      <c r="A7" s="257"/>
      <c r="B7" s="2" t="s">
        <v>450</v>
      </c>
      <c r="C7" s="42">
        <f>'форма 5'!H7</f>
        <v>1653158.5</v>
      </c>
      <c r="D7" s="36">
        <f>'форма 5'!H8</f>
        <v>59.3</v>
      </c>
      <c r="E7" s="36">
        <f>'форма 5'!H9</f>
        <v>0.01</v>
      </c>
      <c r="F7" s="20">
        <f>'форма 5'!G10</f>
        <v>0</v>
      </c>
      <c r="G7" s="19">
        <f>'форма 5'!I11</f>
        <v>0</v>
      </c>
      <c r="H7" s="19">
        <f>'форма 5'!H12</f>
        <v>99.4</v>
      </c>
      <c r="I7" s="19">
        <f>'форма 5'!H13</f>
        <v>111.6</v>
      </c>
      <c r="J7" s="19">
        <f>'форма 5'!H14</f>
        <v>92.7</v>
      </c>
      <c r="K7" s="19">
        <f>'форма 5'!H15</f>
        <v>133</v>
      </c>
      <c r="L7" s="172">
        <f>'форма 5'!H16</f>
        <v>100</v>
      </c>
      <c r="M7" s="172">
        <f>'форма 5'!H17</f>
        <v>0</v>
      </c>
      <c r="N7" s="172">
        <f>'форма 5'!H18</f>
        <v>15.7</v>
      </c>
      <c r="O7" s="172">
        <f>'форма 5'!H19</f>
        <v>0.5</v>
      </c>
      <c r="P7" s="172">
        <f>'форма 5'!I20</f>
        <v>0</v>
      </c>
      <c r="Q7" s="172">
        <f>'форма 5'!I21</f>
        <v>0</v>
      </c>
      <c r="R7" s="172">
        <f>'форма 5'!H22</f>
        <v>100</v>
      </c>
      <c r="S7" s="172">
        <f>'форма 5'!H23</f>
        <v>0</v>
      </c>
      <c r="T7" s="173">
        <f>'форма 5'!H24</f>
        <v>73.683999999999997</v>
      </c>
      <c r="U7" s="172">
        <f>'форма 5'!H25</f>
        <v>99</v>
      </c>
      <c r="V7" s="172">
        <f>'форма 5'!H26</f>
        <v>98.3</v>
      </c>
    </row>
    <row r="8" spans="1:22" x14ac:dyDescent="0.25">
      <c r="A8" s="257"/>
      <c r="B8" s="3" t="s">
        <v>6</v>
      </c>
      <c r="C8" s="38">
        <f>IF(C4=1,C7*C7/C5/C6,C7*C6/C5/C7)</f>
        <v>1.4244687391048196</v>
      </c>
      <c r="D8" s="38">
        <f>IF(D4=1,D7*D7/D5/D6,D7*D6/D5/D7)</f>
        <v>2.1592766571489976</v>
      </c>
      <c r="E8" s="38">
        <f t="shared" ref="E8:H8" si="0">IF(E4=1,E7*E7/E5/E6,E7*E6/E5/E7)</f>
        <v>1.1111111111111112E-5</v>
      </c>
      <c r="F8" s="38">
        <f>'форма 5'!I10</f>
        <v>0</v>
      </c>
      <c r="G8" s="38" t="e">
        <f>IF(G4=1,G7*G7/G5/G6,G7*G6/G5/G7)</f>
        <v>#DIV/0!</v>
      </c>
      <c r="H8" s="38">
        <f t="shared" si="0"/>
        <v>1.000001012109895</v>
      </c>
      <c r="I8" s="38">
        <f t="shared" ref="I8" si="1">IF(I4=1,I7*I7/I5/I6,I7*I6/I5/I7)</f>
        <v>1.2258425196850393</v>
      </c>
      <c r="J8" s="38">
        <f t="shared" ref="J8:V8" si="2">IF(J4=1,J7*J7/J5/J6,J7*J6/J5/J7)</f>
        <v>0.99115224913494815</v>
      </c>
      <c r="K8" s="38">
        <f t="shared" si="2"/>
        <v>0.90909090909090906</v>
      </c>
      <c r="L8" s="38">
        <f t="shared" si="2"/>
        <v>1</v>
      </c>
      <c r="M8" s="38" t="e">
        <f t="shared" si="2"/>
        <v>#DIV/0!</v>
      </c>
      <c r="N8" s="38">
        <f t="shared" si="2"/>
        <v>3.8461538461538463</v>
      </c>
      <c r="O8" s="38">
        <f t="shared" si="2"/>
        <v>37.5</v>
      </c>
      <c r="P8" s="38" t="e">
        <f t="shared" si="2"/>
        <v>#DIV/0!</v>
      </c>
      <c r="Q8" s="38" t="e">
        <f t="shared" si="2"/>
        <v>#DIV/0!</v>
      </c>
      <c r="R8" s="38">
        <f t="shared" si="2"/>
        <v>1</v>
      </c>
      <c r="S8" s="38" t="e">
        <f t="shared" si="2"/>
        <v>#DIV/0!</v>
      </c>
      <c r="T8" s="38">
        <f t="shared" si="2"/>
        <v>0.9602304553092742</v>
      </c>
      <c r="U8" s="38">
        <f t="shared" si="2"/>
        <v>1.1279069767441861</v>
      </c>
      <c r="V8" s="38">
        <f t="shared" si="2"/>
        <v>1</v>
      </c>
    </row>
    <row r="9" spans="1:22" ht="33.75" customHeight="1" x14ac:dyDescent="0.25">
      <c r="A9" s="257"/>
      <c r="B9" s="4"/>
      <c r="C9" s="5">
        <f>IFERROR(C8,0)</f>
        <v>1.4244687391048196</v>
      </c>
      <c r="D9" s="5">
        <f t="shared" ref="D9:I9" si="3">IFERROR(D8,0)</f>
        <v>2.1592766571489976</v>
      </c>
      <c r="E9" s="5">
        <f t="shared" si="3"/>
        <v>1.1111111111111112E-5</v>
      </c>
      <c r="F9" s="5">
        <f t="shared" si="3"/>
        <v>0</v>
      </c>
      <c r="G9" s="5">
        <f t="shared" si="3"/>
        <v>0</v>
      </c>
      <c r="H9" s="5">
        <f t="shared" si="3"/>
        <v>1.000001012109895</v>
      </c>
      <c r="I9" s="5">
        <f t="shared" si="3"/>
        <v>1.2258425196850393</v>
      </c>
      <c r="J9" s="5">
        <f t="shared" ref="J9:V9" si="4">IFERROR(J8,0)</f>
        <v>0.99115224913494815</v>
      </c>
      <c r="K9" s="5">
        <f t="shared" si="4"/>
        <v>0.90909090909090906</v>
      </c>
      <c r="L9" s="5">
        <f t="shared" si="4"/>
        <v>1</v>
      </c>
      <c r="M9" s="5">
        <f t="shared" si="4"/>
        <v>0</v>
      </c>
      <c r="N9" s="5">
        <f t="shared" si="4"/>
        <v>3.8461538461538463</v>
      </c>
      <c r="O9" s="5">
        <f t="shared" si="4"/>
        <v>37.5</v>
      </c>
      <c r="P9" s="5">
        <f t="shared" si="4"/>
        <v>0</v>
      </c>
      <c r="Q9" s="5">
        <f t="shared" si="4"/>
        <v>0</v>
      </c>
      <c r="R9" s="5">
        <f t="shared" si="4"/>
        <v>1</v>
      </c>
      <c r="S9" s="5">
        <f t="shared" si="4"/>
        <v>0</v>
      </c>
      <c r="T9" s="5">
        <f t="shared" si="4"/>
        <v>0.9602304553092742</v>
      </c>
      <c r="U9" s="5">
        <f t="shared" si="4"/>
        <v>1.1279069767441861</v>
      </c>
      <c r="V9" s="5">
        <f t="shared" si="4"/>
        <v>1</v>
      </c>
    </row>
    <row r="10" spans="1:22" ht="33.75" customHeight="1" x14ac:dyDescent="0.25">
      <c r="A10" s="257"/>
      <c r="B10" s="3"/>
      <c r="C10" s="8">
        <f>IF(C9&gt;0,1,0)</f>
        <v>1</v>
      </c>
      <c r="D10" s="8">
        <f t="shared" ref="D10:I10" si="5">IF(D9&gt;0,1,0)</f>
        <v>1</v>
      </c>
      <c r="E10" s="8">
        <f t="shared" si="5"/>
        <v>1</v>
      </c>
      <c r="F10" s="8">
        <f t="shared" si="5"/>
        <v>0</v>
      </c>
      <c r="G10" s="8">
        <f t="shared" si="5"/>
        <v>0</v>
      </c>
      <c r="H10" s="8">
        <f t="shared" si="5"/>
        <v>1</v>
      </c>
      <c r="I10" s="8">
        <f t="shared" si="5"/>
        <v>1</v>
      </c>
      <c r="J10" s="8">
        <f t="shared" ref="J10:V10" si="6">IF(J9&gt;0,1,0)</f>
        <v>1</v>
      </c>
      <c r="K10" s="8">
        <f t="shared" si="6"/>
        <v>1</v>
      </c>
      <c r="L10" s="8">
        <f t="shared" si="6"/>
        <v>1</v>
      </c>
      <c r="M10" s="8">
        <f t="shared" si="6"/>
        <v>0</v>
      </c>
      <c r="N10" s="8">
        <f t="shared" si="6"/>
        <v>1</v>
      </c>
      <c r="O10" s="8">
        <f t="shared" si="6"/>
        <v>1</v>
      </c>
      <c r="P10" s="8">
        <f t="shared" si="6"/>
        <v>0</v>
      </c>
      <c r="Q10" s="8">
        <f t="shared" si="6"/>
        <v>0</v>
      </c>
      <c r="R10" s="8">
        <f t="shared" si="6"/>
        <v>1</v>
      </c>
      <c r="S10" s="8">
        <f t="shared" si="6"/>
        <v>0</v>
      </c>
      <c r="T10" s="8">
        <f t="shared" si="6"/>
        <v>1</v>
      </c>
      <c r="U10" s="8">
        <f t="shared" si="6"/>
        <v>1</v>
      </c>
      <c r="V10" s="8">
        <f t="shared" si="6"/>
        <v>1</v>
      </c>
    </row>
    <row r="11" spans="1:22" x14ac:dyDescent="0.25">
      <c r="A11" s="257"/>
      <c r="B11" s="3" t="s">
        <v>7</v>
      </c>
      <c r="C11" s="8">
        <v>20</v>
      </c>
      <c r="D11" s="7"/>
      <c r="E11" s="7"/>
      <c r="F11" s="7"/>
      <c r="G11" s="7"/>
      <c r="H11" s="7"/>
      <c r="I11" s="7"/>
    </row>
    <row r="12" spans="1:22" x14ac:dyDescent="0.25">
      <c r="A12" s="257"/>
      <c r="B12" s="3" t="s">
        <v>0</v>
      </c>
      <c r="C12" s="12">
        <f>SUM(C9:V9)/C11</f>
        <v>2.7072067237796511</v>
      </c>
      <c r="D12" s="9"/>
      <c r="E12" s="9"/>
      <c r="F12" s="9"/>
      <c r="G12" s="9"/>
      <c r="H12" s="9"/>
      <c r="I12" s="9"/>
    </row>
    <row r="13" spans="1:22" ht="23.25" customHeight="1" x14ac:dyDescent="0.25">
      <c r="A13" s="258" t="s">
        <v>5</v>
      </c>
      <c r="B13" s="258"/>
      <c r="C13" s="258"/>
      <c r="D13" s="258"/>
      <c r="E13" s="258"/>
      <c r="F13" s="258"/>
      <c r="G13" s="258"/>
      <c r="H13" s="258"/>
      <c r="I13" s="258"/>
    </row>
    <row r="14" spans="1:22" ht="15" customHeight="1" x14ac:dyDescent="0.25">
      <c r="A14" s="14"/>
      <c r="B14" s="14"/>
      <c r="C14" s="14"/>
      <c r="D14" s="14"/>
      <c r="E14" s="14"/>
      <c r="F14" s="14"/>
      <c r="G14" s="14"/>
      <c r="H14" s="14"/>
      <c r="I14" s="14"/>
    </row>
    <row r="15" spans="1:22" ht="40.5" hidden="1" customHeight="1" x14ac:dyDescent="0.25">
      <c r="A15" s="43"/>
      <c r="B15" s="2" t="s">
        <v>48</v>
      </c>
      <c r="C15" s="1"/>
      <c r="D15" s="34"/>
    </row>
    <row r="16" spans="1:22" x14ac:dyDescent="0.25">
      <c r="A16" s="256" t="s">
        <v>2</v>
      </c>
      <c r="B16" s="2" t="s">
        <v>449</v>
      </c>
      <c r="C16" s="33">
        <f>'Форма 1'!M11</f>
        <v>275740.09999999998</v>
      </c>
      <c r="D16" s="34"/>
    </row>
    <row r="17" spans="1:9" x14ac:dyDescent="0.25">
      <c r="A17" s="256"/>
      <c r="B17" s="2" t="s">
        <v>450</v>
      </c>
      <c r="C17" s="33">
        <f>'Форма 1'!N11</f>
        <v>251976.60000000003</v>
      </c>
      <c r="D17" s="34"/>
    </row>
    <row r="18" spans="1:9" ht="22.5" customHeight="1" thickBot="1" x14ac:dyDescent="0.3">
      <c r="A18" s="259">
        <f>C17/C16</f>
        <v>0.91381920874040468</v>
      </c>
      <c r="B18" s="260"/>
      <c r="C18" s="261"/>
    </row>
    <row r="19" spans="1:9" ht="21.75" customHeight="1" x14ac:dyDescent="0.25"/>
    <row r="20" spans="1:9" ht="41.25" customHeight="1" x14ac:dyDescent="0.25">
      <c r="A20" s="13" t="s">
        <v>3</v>
      </c>
      <c r="B20" s="250">
        <f>A18*C12</f>
        <v>2.4738975062210242</v>
      </c>
      <c r="C20" s="250"/>
      <c r="D20" s="251" t="str">
        <f>IF(B20&gt;0.95,"высокоэффективная", IF(B20&gt;=0.8,"эффективная", IF(B20&lt;0.4,"неэффективная","уровень эффективности удовлетворительный")))</f>
        <v>высокоэффективная</v>
      </c>
      <c r="E20" s="252"/>
      <c r="F20" s="252"/>
      <c r="G20" s="252"/>
      <c r="H20" s="252"/>
      <c r="I20" s="252"/>
    </row>
  </sheetData>
  <sheetProtection formatCells="0"/>
  <mergeCells count="8">
    <mergeCell ref="B20:C20"/>
    <mergeCell ref="D20:I20"/>
    <mergeCell ref="A1:I1"/>
    <mergeCell ref="A3:B3"/>
    <mergeCell ref="A4:A12"/>
    <mergeCell ref="A13:I13"/>
    <mergeCell ref="A18:C18"/>
    <mergeCell ref="A16:A17"/>
  </mergeCells>
  <pageMargins left="0.70866141732283472" right="0.70866141732283472" top="0.74803149606299213" bottom="0.74803149606299213" header="0.31496062992125984" footer="0.31496062992125984"/>
  <pageSetup paperSize="9" scale="44"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Q72"/>
  <sheetViews>
    <sheetView zoomScaleNormal="100" zoomScaleSheetLayoutView="100" workbookViewId="0">
      <selection activeCell="W4" sqref="W4"/>
    </sheetView>
  </sheetViews>
  <sheetFormatPr defaultRowHeight="15" x14ac:dyDescent="0.25"/>
  <cols>
    <col min="1" max="1" width="4.5703125" style="22" customWidth="1"/>
    <col min="2" max="2" width="3.42578125" style="22" customWidth="1"/>
    <col min="3" max="3" width="4.7109375" style="22" customWidth="1"/>
    <col min="4" max="4" width="4.85546875" style="22" customWidth="1"/>
    <col min="5" max="5" width="42" style="22" customWidth="1"/>
    <col min="6" max="6" width="28.5703125" style="22" customWidth="1"/>
    <col min="7" max="7" width="6.42578125" style="22" customWidth="1"/>
    <col min="8" max="8" width="3.85546875" style="22" customWidth="1"/>
    <col min="9" max="9" width="4.28515625" style="22" customWidth="1"/>
    <col min="10" max="10" width="12.28515625" style="22" bestFit="1" customWidth="1"/>
    <col min="11" max="11" width="5.7109375" style="22" customWidth="1"/>
    <col min="12" max="12" width="12.85546875" style="32" customWidth="1"/>
    <col min="13" max="13" width="11.85546875" style="32" customWidth="1"/>
    <col min="14" max="14" width="13.42578125" style="32" customWidth="1"/>
    <col min="15" max="15" width="12.85546875" style="22" customWidth="1"/>
    <col min="16" max="16" width="12.28515625" style="22" customWidth="1"/>
    <col min="17" max="16384" width="9.140625" style="22"/>
  </cols>
  <sheetData>
    <row r="2" spans="1:16" ht="43.5" customHeight="1" x14ac:dyDescent="0.25">
      <c r="A2" s="294" t="s">
        <v>379</v>
      </c>
      <c r="B2" s="294"/>
      <c r="C2" s="294"/>
      <c r="D2" s="294"/>
      <c r="E2" s="294"/>
      <c r="F2" s="294"/>
      <c r="G2" s="294"/>
      <c r="H2" s="294"/>
      <c r="I2" s="294"/>
      <c r="J2" s="294"/>
      <c r="K2" s="294"/>
      <c r="L2" s="294"/>
      <c r="M2" s="294"/>
      <c r="N2" s="294"/>
      <c r="O2" s="294"/>
    </row>
    <row r="3" spans="1:16" x14ac:dyDescent="0.25">
      <c r="A3" s="23"/>
      <c r="B3" s="23"/>
      <c r="C3" s="23"/>
      <c r="D3" s="24"/>
      <c r="E3" s="24"/>
      <c r="F3" s="24"/>
      <c r="G3" s="24"/>
      <c r="H3" s="24"/>
      <c r="I3" s="24"/>
      <c r="J3" s="24"/>
      <c r="K3" s="24"/>
      <c r="L3" s="30"/>
      <c r="M3" s="30"/>
      <c r="N3" s="30"/>
      <c r="O3" s="25"/>
    </row>
    <row r="4" spans="1:16" ht="61.5" customHeight="1" x14ac:dyDescent="0.25">
      <c r="A4" s="295" t="s">
        <v>9</v>
      </c>
      <c r="B4" s="295"/>
      <c r="C4" s="295"/>
      <c r="D4" s="295"/>
      <c r="E4" s="295" t="s">
        <v>10</v>
      </c>
      <c r="F4" s="295" t="s">
        <v>11</v>
      </c>
      <c r="G4" s="295" t="s">
        <v>12</v>
      </c>
      <c r="H4" s="295"/>
      <c r="I4" s="295"/>
      <c r="J4" s="295"/>
      <c r="K4" s="295"/>
      <c r="L4" s="296" t="s">
        <v>13</v>
      </c>
      <c r="M4" s="296"/>
      <c r="N4" s="296"/>
      <c r="O4" s="297" t="s">
        <v>14</v>
      </c>
      <c r="P4" s="298"/>
    </row>
    <row r="5" spans="1:16" ht="78" customHeight="1" x14ac:dyDescent="0.25">
      <c r="A5" s="116" t="s">
        <v>15</v>
      </c>
      <c r="B5" s="116" t="s">
        <v>16</v>
      </c>
      <c r="C5" s="116" t="s">
        <v>17</v>
      </c>
      <c r="D5" s="116" t="s">
        <v>18</v>
      </c>
      <c r="E5" s="295"/>
      <c r="F5" s="295"/>
      <c r="G5" s="116" t="s">
        <v>19</v>
      </c>
      <c r="H5" s="116" t="s">
        <v>20</v>
      </c>
      <c r="I5" s="116" t="s">
        <v>21</v>
      </c>
      <c r="J5" s="116" t="s">
        <v>22</v>
      </c>
      <c r="K5" s="116" t="s">
        <v>23</v>
      </c>
      <c r="L5" s="171" t="s">
        <v>49</v>
      </c>
      <c r="M5" s="171" t="s">
        <v>50</v>
      </c>
      <c r="N5" s="171" t="s">
        <v>24</v>
      </c>
      <c r="O5" s="171" t="s">
        <v>51</v>
      </c>
      <c r="P5" s="153" t="s">
        <v>52</v>
      </c>
    </row>
    <row r="6" spans="1:16" s="28" customFormat="1" ht="15" hidden="1" customHeight="1" x14ac:dyDescent="0.25">
      <c r="A6" s="288" t="s">
        <v>45</v>
      </c>
      <c r="B6" s="291"/>
      <c r="C6" s="291"/>
      <c r="D6" s="291"/>
      <c r="E6" s="291" t="s">
        <v>43</v>
      </c>
      <c r="F6" s="40" t="s">
        <v>25</v>
      </c>
      <c r="G6" s="40"/>
      <c r="H6" s="40"/>
      <c r="I6" s="40"/>
      <c r="J6" s="40"/>
      <c r="K6" s="40"/>
      <c r="L6" s="31" t="e">
        <f>SUM(L7:L10)</f>
        <v>#REF!</v>
      </c>
      <c r="M6" s="31"/>
      <c r="N6" s="31" t="e">
        <f>SUM(N7:N10)</f>
        <v>#REF!</v>
      </c>
      <c r="O6" s="26" t="e">
        <f t="shared" ref="O6:O12" si="0">N6/L6*100</f>
        <v>#REF!</v>
      </c>
      <c r="P6" s="27"/>
    </row>
    <row r="7" spans="1:16" s="28" customFormat="1" ht="42.75" hidden="1" x14ac:dyDescent="0.25">
      <c r="A7" s="289"/>
      <c r="B7" s="292"/>
      <c r="C7" s="292"/>
      <c r="D7" s="292"/>
      <c r="E7" s="292"/>
      <c r="F7" s="40" t="s">
        <v>46</v>
      </c>
      <c r="G7" s="40">
        <v>276</v>
      </c>
      <c r="H7" s="40"/>
      <c r="I7" s="40"/>
      <c r="J7" s="40"/>
      <c r="K7" s="40"/>
      <c r="L7" s="31">
        <f>L13</f>
        <v>164934.9</v>
      </c>
      <c r="M7" s="31"/>
      <c r="N7" s="31">
        <f>N13</f>
        <v>74065.900000000009</v>
      </c>
      <c r="O7" s="26">
        <f t="shared" si="0"/>
        <v>44.906141756535462</v>
      </c>
      <c r="P7" s="27"/>
    </row>
    <row r="8" spans="1:16" s="28" customFormat="1" ht="42.75" hidden="1" x14ac:dyDescent="0.25">
      <c r="A8" s="289"/>
      <c r="B8" s="292"/>
      <c r="C8" s="292"/>
      <c r="D8" s="292"/>
      <c r="E8" s="292"/>
      <c r="F8" s="40" t="s">
        <v>42</v>
      </c>
      <c r="G8" s="40">
        <v>329</v>
      </c>
      <c r="H8" s="40"/>
      <c r="I8" s="40"/>
      <c r="J8" s="40"/>
      <c r="K8" s="40"/>
      <c r="L8" s="31">
        <f>L14</f>
        <v>1500</v>
      </c>
      <c r="M8" s="31"/>
      <c r="N8" s="31">
        <f>N14</f>
        <v>161863.1</v>
      </c>
      <c r="O8" s="26">
        <f t="shared" si="0"/>
        <v>10790.873333333333</v>
      </c>
      <c r="P8" s="27"/>
    </row>
    <row r="9" spans="1:16" s="28" customFormat="1" hidden="1" x14ac:dyDescent="0.25">
      <c r="A9" s="289"/>
      <c r="B9" s="292"/>
      <c r="C9" s="292"/>
      <c r="D9" s="292"/>
      <c r="E9" s="292"/>
      <c r="F9" s="29" t="s">
        <v>44</v>
      </c>
      <c r="G9" s="29">
        <v>325</v>
      </c>
      <c r="H9" s="40"/>
      <c r="I9" s="40"/>
      <c r="J9" s="40"/>
      <c r="K9" s="40"/>
      <c r="L9" s="31" t="e">
        <f>SUM(L15,#REF!)</f>
        <v>#REF!</v>
      </c>
      <c r="M9" s="31"/>
      <c r="N9" s="31" t="e">
        <f>SUM(N15,#REF!)</f>
        <v>#REF!</v>
      </c>
      <c r="O9" s="26" t="e">
        <f t="shared" si="0"/>
        <v>#REF!</v>
      </c>
      <c r="P9" s="27"/>
    </row>
    <row r="10" spans="1:16" s="28" customFormat="1" ht="57" hidden="1" x14ac:dyDescent="0.25">
      <c r="A10" s="290"/>
      <c r="B10" s="293"/>
      <c r="C10" s="293"/>
      <c r="D10" s="293"/>
      <c r="E10" s="293"/>
      <c r="F10" s="29" t="s">
        <v>47</v>
      </c>
      <c r="G10" s="29">
        <v>278</v>
      </c>
      <c r="H10" s="40"/>
      <c r="I10" s="40"/>
      <c r="J10" s="40"/>
      <c r="K10" s="40"/>
      <c r="L10" s="41"/>
      <c r="M10" s="41"/>
      <c r="N10" s="41"/>
      <c r="O10" s="44" t="e">
        <f t="shared" si="0"/>
        <v>#DIV/0!</v>
      </c>
      <c r="P10" s="27"/>
    </row>
    <row r="11" spans="1:16" s="28" customFormat="1" ht="15" customHeight="1" x14ac:dyDescent="0.25">
      <c r="A11" s="311" t="s">
        <v>62</v>
      </c>
      <c r="B11" s="314"/>
      <c r="C11" s="314"/>
      <c r="D11" s="314"/>
      <c r="E11" s="308" t="s">
        <v>205</v>
      </c>
      <c r="F11" s="71" t="s">
        <v>206</v>
      </c>
      <c r="G11" s="70"/>
      <c r="H11" s="70"/>
      <c r="I11" s="72"/>
      <c r="J11" s="70"/>
      <c r="K11" s="119"/>
      <c r="L11" s="73">
        <f>SUM(L12:L16)</f>
        <v>166434.9</v>
      </c>
      <c r="M11" s="73">
        <f t="shared" ref="M11:N11" si="1">SUM(M12:M16)</f>
        <v>275740.09999999998</v>
      </c>
      <c r="N11" s="73">
        <f t="shared" si="1"/>
        <v>251976.60000000003</v>
      </c>
      <c r="O11" s="176">
        <f t="shared" si="0"/>
        <v>151.39649196172201</v>
      </c>
      <c r="P11" s="177">
        <f t="shared" ref="P11:P12" si="2">N11/M11*100</f>
        <v>91.381920874040475</v>
      </c>
    </row>
    <row r="12" spans="1:16" s="28" customFormat="1" ht="15" customHeight="1" x14ac:dyDescent="0.25">
      <c r="A12" s="312"/>
      <c r="B12" s="315"/>
      <c r="C12" s="315"/>
      <c r="D12" s="315"/>
      <c r="E12" s="309"/>
      <c r="F12" s="187" t="s">
        <v>381</v>
      </c>
      <c r="G12" s="70">
        <v>281</v>
      </c>
      <c r="H12" s="70"/>
      <c r="I12" s="72"/>
      <c r="J12" s="70"/>
      <c r="K12" s="119"/>
      <c r="L12" s="73">
        <f>L18</f>
        <v>0</v>
      </c>
      <c r="M12" s="73">
        <f t="shared" ref="M12:N12" si="3">M18</f>
        <v>193</v>
      </c>
      <c r="N12" s="73">
        <f t="shared" si="3"/>
        <v>192.6</v>
      </c>
      <c r="O12" s="176" t="e">
        <f t="shared" si="0"/>
        <v>#DIV/0!</v>
      </c>
      <c r="P12" s="177">
        <f t="shared" si="2"/>
        <v>99.792746113989637</v>
      </c>
    </row>
    <row r="13" spans="1:16" s="28" customFormat="1" x14ac:dyDescent="0.25">
      <c r="A13" s="312"/>
      <c r="B13" s="315"/>
      <c r="C13" s="315"/>
      <c r="D13" s="315"/>
      <c r="E13" s="309"/>
      <c r="F13" s="74" t="s">
        <v>44</v>
      </c>
      <c r="G13" s="69">
        <v>282</v>
      </c>
      <c r="H13" s="75"/>
      <c r="I13" s="72"/>
      <c r="J13" s="75"/>
      <c r="K13" s="120"/>
      <c r="L13" s="73">
        <f>L29+L32+L41</f>
        <v>164934.9</v>
      </c>
      <c r="M13" s="73">
        <f t="shared" ref="M13:N13" si="4">M29+M32+M41</f>
        <v>83555.7</v>
      </c>
      <c r="N13" s="73">
        <f t="shared" si="4"/>
        <v>74065.900000000009</v>
      </c>
      <c r="O13" s="176">
        <f t="shared" ref="O13:O72" si="5">N13/L13*100</f>
        <v>44.906141756535462</v>
      </c>
      <c r="P13" s="177">
        <f t="shared" ref="P13:P72" si="6">N13/M13*100</f>
        <v>88.642546229640843</v>
      </c>
    </row>
    <row r="14" spans="1:16" s="28" customFormat="1" ht="43.5" customHeight="1" x14ac:dyDescent="0.25">
      <c r="A14" s="312"/>
      <c r="B14" s="315"/>
      <c r="C14" s="315"/>
      <c r="D14" s="315"/>
      <c r="E14" s="309"/>
      <c r="F14" s="21" t="s">
        <v>326</v>
      </c>
      <c r="G14" s="76">
        <v>280</v>
      </c>
      <c r="H14" s="76"/>
      <c r="I14" s="77"/>
      <c r="J14" s="77"/>
      <c r="K14" s="78"/>
      <c r="L14" s="79">
        <f>L19+L40</f>
        <v>1500</v>
      </c>
      <c r="M14" s="79">
        <f>M19+M40</f>
        <v>175696.4</v>
      </c>
      <c r="N14" s="79">
        <f>N19+N40</f>
        <v>161863.1</v>
      </c>
      <c r="O14" s="176">
        <f t="shared" si="5"/>
        <v>10790.873333333333</v>
      </c>
      <c r="P14" s="177">
        <f t="shared" si="6"/>
        <v>92.126588820260409</v>
      </c>
    </row>
    <row r="15" spans="1:16" s="28" customFormat="1" x14ac:dyDescent="0.25">
      <c r="A15" s="312"/>
      <c r="B15" s="315"/>
      <c r="C15" s="315"/>
      <c r="D15" s="315"/>
      <c r="E15" s="309"/>
      <c r="F15" s="80" t="s">
        <v>208</v>
      </c>
      <c r="G15" s="81" t="s">
        <v>209</v>
      </c>
      <c r="H15" s="120"/>
      <c r="I15" s="121"/>
      <c r="J15" s="121"/>
      <c r="K15" s="120"/>
      <c r="L15" s="79">
        <f>L42</f>
        <v>0</v>
      </c>
      <c r="M15" s="79">
        <f>M42</f>
        <v>10599.3</v>
      </c>
      <c r="N15" s="79">
        <f>N42</f>
        <v>10298</v>
      </c>
      <c r="O15" s="176" t="e">
        <f t="shared" si="5"/>
        <v>#DIV/0!</v>
      </c>
      <c r="P15" s="177">
        <f t="shared" si="6"/>
        <v>97.157359448265453</v>
      </c>
    </row>
    <row r="16" spans="1:16" s="28" customFormat="1" ht="50.25" customHeight="1" x14ac:dyDescent="0.25">
      <c r="A16" s="313"/>
      <c r="B16" s="316"/>
      <c r="C16" s="316"/>
      <c r="D16" s="316"/>
      <c r="E16" s="310"/>
      <c r="F16" s="83" t="s">
        <v>210</v>
      </c>
      <c r="G16" s="81" t="s">
        <v>211</v>
      </c>
      <c r="H16" s="120"/>
      <c r="I16" s="121"/>
      <c r="J16" s="121"/>
      <c r="K16" s="78"/>
      <c r="L16" s="79">
        <f t="shared" ref="L16:N16" si="7">L43</f>
        <v>0</v>
      </c>
      <c r="M16" s="79">
        <f t="shared" si="7"/>
        <v>5695.7</v>
      </c>
      <c r="N16" s="79">
        <f t="shared" si="7"/>
        <v>5557</v>
      </c>
      <c r="O16" s="176" t="e">
        <f t="shared" si="5"/>
        <v>#DIV/0!</v>
      </c>
      <c r="P16" s="177">
        <f t="shared" si="6"/>
        <v>97.564829608301011</v>
      </c>
    </row>
    <row r="17" spans="1:16" x14ac:dyDescent="0.25">
      <c r="A17" s="299" t="s">
        <v>62</v>
      </c>
      <c r="B17" s="302">
        <v>0</v>
      </c>
      <c r="C17" s="299" t="s">
        <v>64</v>
      </c>
      <c r="D17" s="279"/>
      <c r="E17" s="305" t="s">
        <v>65</v>
      </c>
      <c r="F17" s="84" t="s">
        <v>206</v>
      </c>
      <c r="G17" s="120"/>
      <c r="H17" s="120"/>
      <c r="I17" s="121"/>
      <c r="J17" s="121"/>
      <c r="K17" s="120"/>
      <c r="L17" s="79">
        <f>L18+L19</f>
        <v>1500</v>
      </c>
      <c r="M17" s="79">
        <f t="shared" ref="M17:N17" si="8">M18+M19</f>
        <v>4607.5</v>
      </c>
      <c r="N17" s="79">
        <f t="shared" si="8"/>
        <v>3361.2</v>
      </c>
      <c r="O17" s="176">
        <f t="shared" si="5"/>
        <v>224.07999999999996</v>
      </c>
      <c r="P17" s="177">
        <f>N17/M17*100</f>
        <v>72.950623982636998</v>
      </c>
    </row>
    <row r="18" spans="1:16" x14ac:dyDescent="0.25">
      <c r="A18" s="300"/>
      <c r="B18" s="303"/>
      <c r="C18" s="300"/>
      <c r="D18" s="285"/>
      <c r="E18" s="306"/>
      <c r="F18" s="187" t="s">
        <v>381</v>
      </c>
      <c r="G18" s="184">
        <v>281</v>
      </c>
      <c r="H18" s="120"/>
      <c r="I18" s="121"/>
      <c r="J18" s="121"/>
      <c r="K18" s="120"/>
      <c r="L18" s="86">
        <f>L27</f>
        <v>0</v>
      </c>
      <c r="M18" s="86">
        <f t="shared" ref="M18:N18" si="9">M27</f>
        <v>193</v>
      </c>
      <c r="N18" s="86">
        <f t="shared" si="9"/>
        <v>192.6</v>
      </c>
      <c r="O18" s="176" t="e">
        <f t="shared" si="5"/>
        <v>#DIV/0!</v>
      </c>
      <c r="P18" s="177">
        <f>N18/M18*100</f>
        <v>99.792746113989637</v>
      </c>
    </row>
    <row r="19" spans="1:16" x14ac:dyDescent="0.25">
      <c r="A19" s="301"/>
      <c r="B19" s="304"/>
      <c r="C19" s="301"/>
      <c r="D19" s="280"/>
      <c r="E19" s="307"/>
      <c r="F19" s="85" t="s">
        <v>207</v>
      </c>
      <c r="G19" s="120">
        <v>280</v>
      </c>
      <c r="H19" s="120"/>
      <c r="I19" s="121"/>
      <c r="J19" s="121"/>
      <c r="K19" s="120"/>
      <c r="L19" s="86">
        <f>SUM(L20:L26)</f>
        <v>1500</v>
      </c>
      <c r="M19" s="86">
        <f>SUM(M20:M26)</f>
        <v>4414.5</v>
      </c>
      <c r="N19" s="86">
        <f>SUM(N20:N26)</f>
        <v>3168.6</v>
      </c>
      <c r="O19" s="176">
        <f t="shared" si="5"/>
        <v>211.24</v>
      </c>
      <c r="P19" s="177">
        <f t="shared" si="6"/>
        <v>71.777098199116537</v>
      </c>
    </row>
    <row r="20" spans="1:16" ht="15" customHeight="1" x14ac:dyDescent="0.25">
      <c r="A20" s="275" t="s">
        <v>62</v>
      </c>
      <c r="B20" s="285">
        <v>0</v>
      </c>
      <c r="C20" s="275" t="s">
        <v>64</v>
      </c>
      <c r="D20" s="270">
        <v>1</v>
      </c>
      <c r="E20" s="270" t="s">
        <v>72</v>
      </c>
      <c r="F20" s="264" t="s">
        <v>326</v>
      </c>
      <c r="G20" s="279">
        <v>280</v>
      </c>
      <c r="H20" s="121" t="s">
        <v>64</v>
      </c>
      <c r="I20" s="121" t="s">
        <v>176</v>
      </c>
      <c r="J20" s="274" t="s">
        <v>212</v>
      </c>
      <c r="K20" s="120">
        <v>870</v>
      </c>
      <c r="L20" s="179">
        <v>1500</v>
      </c>
      <c r="M20" s="179">
        <v>992.9</v>
      </c>
      <c r="N20" s="179">
        <v>0</v>
      </c>
      <c r="O20" s="176">
        <f t="shared" si="5"/>
        <v>0</v>
      </c>
      <c r="P20" s="177">
        <f t="shared" si="6"/>
        <v>0</v>
      </c>
    </row>
    <row r="21" spans="1:16" x14ac:dyDescent="0.25">
      <c r="A21" s="275"/>
      <c r="B21" s="285"/>
      <c r="C21" s="275"/>
      <c r="D21" s="270"/>
      <c r="E21" s="270"/>
      <c r="F21" s="270"/>
      <c r="G21" s="285"/>
      <c r="H21" s="121" t="s">
        <v>98</v>
      </c>
      <c r="I21" s="121" t="s">
        <v>175</v>
      </c>
      <c r="J21" s="275"/>
      <c r="K21" s="120">
        <v>244</v>
      </c>
      <c r="L21" s="179">
        <v>0</v>
      </c>
      <c r="M21" s="179">
        <v>48.9</v>
      </c>
      <c r="N21" s="179">
        <v>48.9</v>
      </c>
      <c r="O21" s="176" t="e">
        <f t="shared" si="5"/>
        <v>#DIV/0!</v>
      </c>
      <c r="P21" s="177">
        <f t="shared" si="6"/>
        <v>100</v>
      </c>
    </row>
    <row r="22" spans="1:16" x14ac:dyDescent="0.25">
      <c r="A22" s="275"/>
      <c r="B22" s="285"/>
      <c r="C22" s="275"/>
      <c r="D22" s="270"/>
      <c r="E22" s="270"/>
      <c r="F22" s="270"/>
      <c r="G22" s="285"/>
      <c r="H22" s="121" t="s">
        <v>98</v>
      </c>
      <c r="I22" s="121" t="s">
        <v>180</v>
      </c>
      <c r="J22" s="275"/>
      <c r="K22" s="120">
        <v>244</v>
      </c>
      <c r="L22" s="179">
        <v>0</v>
      </c>
      <c r="M22" s="179">
        <v>200</v>
      </c>
      <c r="N22" s="179">
        <v>0</v>
      </c>
      <c r="O22" s="176" t="e">
        <f t="shared" si="5"/>
        <v>#DIV/0!</v>
      </c>
      <c r="P22" s="177">
        <f t="shared" si="6"/>
        <v>0</v>
      </c>
    </row>
    <row r="23" spans="1:16" x14ac:dyDescent="0.25">
      <c r="A23" s="275"/>
      <c r="B23" s="285"/>
      <c r="C23" s="275"/>
      <c r="D23" s="270"/>
      <c r="E23" s="270"/>
      <c r="F23" s="270"/>
      <c r="G23" s="285"/>
      <c r="H23" s="121" t="s">
        <v>103</v>
      </c>
      <c r="I23" s="121" t="s">
        <v>122</v>
      </c>
      <c r="J23" s="275"/>
      <c r="K23" s="120">
        <v>244</v>
      </c>
      <c r="L23" s="179">
        <v>0</v>
      </c>
      <c r="M23" s="179">
        <v>570.9</v>
      </c>
      <c r="N23" s="179">
        <v>570.9</v>
      </c>
      <c r="O23" s="176" t="e">
        <f t="shared" si="5"/>
        <v>#DIV/0!</v>
      </c>
      <c r="P23" s="177">
        <f t="shared" si="6"/>
        <v>100</v>
      </c>
    </row>
    <row r="24" spans="1:16" x14ac:dyDescent="0.25">
      <c r="A24" s="275"/>
      <c r="B24" s="285"/>
      <c r="C24" s="275"/>
      <c r="D24" s="270"/>
      <c r="E24" s="270"/>
      <c r="F24" s="270"/>
      <c r="G24" s="285"/>
      <c r="H24" s="121" t="s">
        <v>117</v>
      </c>
      <c r="I24" s="121" t="s">
        <v>98</v>
      </c>
      <c r="J24" s="275"/>
      <c r="K24" s="120">
        <v>244</v>
      </c>
      <c r="L24" s="179">
        <v>0</v>
      </c>
      <c r="M24" s="179">
        <v>1089.3</v>
      </c>
      <c r="N24" s="179">
        <v>1089.3</v>
      </c>
      <c r="O24" s="176" t="e">
        <f t="shared" si="5"/>
        <v>#DIV/0!</v>
      </c>
      <c r="P24" s="177">
        <f t="shared" si="6"/>
        <v>100</v>
      </c>
    </row>
    <row r="25" spans="1:16" x14ac:dyDescent="0.25">
      <c r="A25" s="275"/>
      <c r="B25" s="285"/>
      <c r="C25" s="275"/>
      <c r="D25" s="270"/>
      <c r="E25" s="270"/>
      <c r="F25" s="270"/>
      <c r="G25" s="285"/>
      <c r="H25" s="88" t="s">
        <v>122</v>
      </c>
      <c r="I25" s="88" t="s">
        <v>117</v>
      </c>
      <c r="J25" s="275"/>
      <c r="K25" s="119">
        <v>244</v>
      </c>
      <c r="L25" s="179">
        <v>0</v>
      </c>
      <c r="M25" s="179">
        <v>150</v>
      </c>
      <c r="N25" s="179">
        <v>97</v>
      </c>
      <c r="O25" s="176" t="e">
        <f t="shared" si="5"/>
        <v>#DIV/0!</v>
      </c>
      <c r="P25" s="177">
        <f t="shared" si="6"/>
        <v>64.666666666666657</v>
      </c>
    </row>
    <row r="26" spans="1:16" x14ac:dyDescent="0.25">
      <c r="A26" s="275"/>
      <c r="B26" s="285"/>
      <c r="C26" s="275"/>
      <c r="D26" s="270"/>
      <c r="E26" s="270"/>
      <c r="F26" s="265"/>
      <c r="G26" s="280"/>
      <c r="H26" s="121" t="s">
        <v>175</v>
      </c>
      <c r="I26" s="88" t="s">
        <v>98</v>
      </c>
      <c r="J26" s="276"/>
      <c r="K26" s="119">
        <v>321</v>
      </c>
      <c r="L26" s="179">
        <v>0</v>
      </c>
      <c r="M26" s="179">
        <v>1362.5</v>
      </c>
      <c r="N26" s="179">
        <v>1362.5</v>
      </c>
      <c r="O26" s="176" t="e">
        <f t="shared" si="5"/>
        <v>#DIV/0!</v>
      </c>
      <c r="P26" s="177">
        <f t="shared" si="6"/>
        <v>100</v>
      </c>
    </row>
    <row r="27" spans="1:16" x14ac:dyDescent="0.25">
      <c r="A27" s="287"/>
      <c r="B27" s="287"/>
      <c r="C27" s="287"/>
      <c r="D27" s="286"/>
      <c r="E27" s="286"/>
      <c r="F27" s="182" t="s">
        <v>381</v>
      </c>
      <c r="G27" s="184">
        <v>281</v>
      </c>
      <c r="H27" s="121" t="s">
        <v>117</v>
      </c>
      <c r="I27" s="88" t="s">
        <v>64</v>
      </c>
      <c r="J27" s="183" t="s">
        <v>380</v>
      </c>
      <c r="K27" s="119">
        <v>244</v>
      </c>
      <c r="L27" s="179">
        <v>0</v>
      </c>
      <c r="M27" s="179">
        <v>193</v>
      </c>
      <c r="N27" s="179">
        <v>192.6</v>
      </c>
      <c r="O27" s="176" t="e">
        <f t="shared" si="5"/>
        <v>#DIV/0!</v>
      </c>
      <c r="P27" s="177">
        <f t="shared" si="6"/>
        <v>99.792746113989637</v>
      </c>
    </row>
    <row r="28" spans="1:16" x14ac:dyDescent="0.25">
      <c r="A28" s="299" t="s">
        <v>62</v>
      </c>
      <c r="B28" s="302">
        <v>0</v>
      </c>
      <c r="C28" s="299" t="s">
        <v>98</v>
      </c>
      <c r="D28" s="264"/>
      <c r="E28" s="305" t="s">
        <v>99</v>
      </c>
      <c r="F28" s="89" t="s">
        <v>206</v>
      </c>
      <c r="G28" s="120"/>
      <c r="H28" s="120"/>
      <c r="I28" s="88"/>
      <c r="J28" s="121"/>
      <c r="K28" s="120"/>
      <c r="L28" s="79">
        <f t="shared" ref="L28:N29" si="10">L29</f>
        <v>10184</v>
      </c>
      <c r="M28" s="79">
        <f t="shared" si="10"/>
        <v>14586.2</v>
      </c>
      <c r="N28" s="79">
        <f t="shared" si="10"/>
        <v>12484</v>
      </c>
      <c r="O28" s="176">
        <f t="shared" si="5"/>
        <v>122.58444619010211</v>
      </c>
      <c r="P28" s="177">
        <f t="shared" si="6"/>
        <v>85.587747322811964</v>
      </c>
    </row>
    <row r="29" spans="1:16" x14ac:dyDescent="0.25">
      <c r="A29" s="301"/>
      <c r="B29" s="304"/>
      <c r="C29" s="301"/>
      <c r="D29" s="265"/>
      <c r="E29" s="307"/>
      <c r="F29" s="83" t="s">
        <v>100</v>
      </c>
      <c r="G29" s="120">
        <v>282</v>
      </c>
      <c r="H29" s="120"/>
      <c r="I29" s="88"/>
      <c r="J29" s="121"/>
      <c r="K29" s="120"/>
      <c r="L29" s="86">
        <f t="shared" si="10"/>
        <v>10184</v>
      </c>
      <c r="M29" s="86">
        <f t="shared" si="10"/>
        <v>14586.2</v>
      </c>
      <c r="N29" s="86">
        <f t="shared" si="10"/>
        <v>12484</v>
      </c>
      <c r="O29" s="176">
        <f t="shared" si="5"/>
        <v>122.58444619010211</v>
      </c>
      <c r="P29" s="177">
        <f t="shared" si="6"/>
        <v>85.587747322811964</v>
      </c>
    </row>
    <row r="30" spans="1:16" ht="51" x14ac:dyDescent="0.25">
      <c r="A30" s="121" t="s">
        <v>62</v>
      </c>
      <c r="B30" s="120">
        <v>0</v>
      </c>
      <c r="C30" s="121" t="s">
        <v>98</v>
      </c>
      <c r="D30" s="119">
        <v>4</v>
      </c>
      <c r="E30" s="119" t="s">
        <v>213</v>
      </c>
      <c r="F30" s="83" t="s">
        <v>100</v>
      </c>
      <c r="G30" s="120">
        <v>282</v>
      </c>
      <c r="H30" s="120">
        <v>13</v>
      </c>
      <c r="I30" s="88" t="s">
        <v>64</v>
      </c>
      <c r="J30" s="121" t="s">
        <v>214</v>
      </c>
      <c r="K30" s="120">
        <v>730</v>
      </c>
      <c r="L30" s="179">
        <v>10184</v>
      </c>
      <c r="M30" s="179">
        <v>14586.2</v>
      </c>
      <c r="N30" s="179">
        <v>12484</v>
      </c>
      <c r="O30" s="176">
        <f t="shared" si="5"/>
        <v>122.58444619010211</v>
      </c>
      <c r="P30" s="177">
        <f t="shared" si="6"/>
        <v>85.587747322811964</v>
      </c>
    </row>
    <row r="31" spans="1:16" x14ac:dyDescent="0.25">
      <c r="A31" s="299" t="s">
        <v>62</v>
      </c>
      <c r="B31" s="302">
        <v>0</v>
      </c>
      <c r="C31" s="299" t="s">
        <v>117</v>
      </c>
      <c r="D31" s="264"/>
      <c r="E31" s="305" t="s">
        <v>118</v>
      </c>
      <c r="F31" s="89" t="s">
        <v>215</v>
      </c>
      <c r="G31" s="90"/>
      <c r="H31" s="120"/>
      <c r="I31" s="88"/>
      <c r="J31" s="121"/>
      <c r="K31" s="120"/>
      <c r="L31" s="79">
        <f>L32</f>
        <v>66750.899999999994</v>
      </c>
      <c r="M31" s="79">
        <f>M32</f>
        <v>62138.799999999996</v>
      </c>
      <c r="N31" s="79">
        <f>N32</f>
        <v>61498.1</v>
      </c>
      <c r="O31" s="176">
        <f t="shared" si="5"/>
        <v>92.130742806464042</v>
      </c>
      <c r="P31" s="177">
        <f t="shared" si="6"/>
        <v>98.968921189337422</v>
      </c>
    </row>
    <row r="32" spans="1:16" x14ac:dyDescent="0.25">
      <c r="A32" s="301"/>
      <c r="B32" s="304"/>
      <c r="C32" s="301"/>
      <c r="D32" s="265"/>
      <c r="E32" s="307"/>
      <c r="F32" s="83" t="s">
        <v>100</v>
      </c>
      <c r="G32" s="120">
        <v>282</v>
      </c>
      <c r="H32" s="120"/>
      <c r="I32" s="88"/>
      <c r="J32" s="121"/>
      <c r="K32" s="120"/>
      <c r="L32" s="86">
        <f>L33+L35+L37+L38+L34+L36</f>
        <v>66750.899999999994</v>
      </c>
      <c r="M32" s="86">
        <f>M33+M35+M37+M38+M34+M36</f>
        <v>62138.799999999996</v>
      </c>
      <c r="N32" s="86">
        <f>N33+N35+N37+N38+N34+N36</f>
        <v>61498.1</v>
      </c>
      <c r="O32" s="176">
        <f t="shared" si="5"/>
        <v>92.130742806464042</v>
      </c>
      <c r="P32" s="177">
        <f t="shared" si="6"/>
        <v>98.968921189337422</v>
      </c>
    </row>
    <row r="33" spans="1:17" ht="63.75" x14ac:dyDescent="0.25">
      <c r="A33" s="274" t="s">
        <v>62</v>
      </c>
      <c r="B33" s="279">
        <v>0</v>
      </c>
      <c r="C33" s="274" t="s">
        <v>117</v>
      </c>
      <c r="D33" s="264">
        <v>1</v>
      </c>
      <c r="E33" s="264" t="s">
        <v>216</v>
      </c>
      <c r="F33" s="83" t="s">
        <v>100</v>
      </c>
      <c r="G33" s="120">
        <v>282</v>
      </c>
      <c r="H33" s="121" t="s">
        <v>64</v>
      </c>
      <c r="I33" s="88" t="s">
        <v>122</v>
      </c>
      <c r="J33" s="121" t="s">
        <v>217</v>
      </c>
      <c r="K33" s="119" t="s">
        <v>382</v>
      </c>
      <c r="L33" s="179">
        <v>19451.099999999999</v>
      </c>
      <c r="M33" s="179">
        <v>8543.4</v>
      </c>
      <c r="N33" s="179">
        <v>8288.7999999999993</v>
      </c>
      <c r="O33" s="176">
        <f t="shared" si="5"/>
        <v>42.613528283747449</v>
      </c>
      <c r="P33" s="177">
        <f t="shared" si="6"/>
        <v>97.019921810988592</v>
      </c>
    </row>
    <row r="34" spans="1:17" ht="25.5" x14ac:dyDescent="0.25">
      <c r="A34" s="275"/>
      <c r="B34" s="285"/>
      <c r="C34" s="275"/>
      <c r="D34" s="270"/>
      <c r="E34" s="270"/>
      <c r="F34" s="277" t="s">
        <v>100</v>
      </c>
      <c r="G34" s="279">
        <v>282</v>
      </c>
      <c r="H34" s="121" t="s">
        <v>64</v>
      </c>
      <c r="I34" s="88" t="s">
        <v>122</v>
      </c>
      <c r="J34" s="274" t="s">
        <v>406</v>
      </c>
      <c r="K34" s="119" t="s">
        <v>355</v>
      </c>
      <c r="L34" s="179">
        <v>0</v>
      </c>
      <c r="M34" s="179">
        <v>59.9</v>
      </c>
      <c r="N34" s="179">
        <v>59.9</v>
      </c>
      <c r="O34" s="176" t="e">
        <f t="shared" si="5"/>
        <v>#DIV/0!</v>
      </c>
      <c r="P34" s="177">
        <f t="shared" si="6"/>
        <v>100</v>
      </c>
      <c r="Q34" s="22" t="s">
        <v>378</v>
      </c>
    </row>
    <row r="35" spans="1:17" ht="24.75" customHeight="1" x14ac:dyDescent="0.25">
      <c r="A35" s="275"/>
      <c r="B35" s="285"/>
      <c r="C35" s="275"/>
      <c r="D35" s="270"/>
      <c r="E35" s="270"/>
      <c r="F35" s="278"/>
      <c r="G35" s="280"/>
      <c r="H35" s="121" t="s">
        <v>64</v>
      </c>
      <c r="I35" s="178" t="s">
        <v>179</v>
      </c>
      <c r="J35" s="276"/>
      <c r="K35" s="119" t="s">
        <v>407</v>
      </c>
      <c r="L35" s="179">
        <v>0</v>
      </c>
      <c r="M35" s="179">
        <v>29.9</v>
      </c>
      <c r="N35" s="179">
        <v>29.9</v>
      </c>
      <c r="O35" s="176" t="e">
        <f t="shared" si="5"/>
        <v>#DIV/0!</v>
      </c>
      <c r="P35" s="177">
        <f t="shared" si="6"/>
        <v>100</v>
      </c>
    </row>
    <row r="36" spans="1:17" ht="25.5" hidden="1" x14ac:dyDescent="0.25">
      <c r="A36" s="275"/>
      <c r="B36" s="285"/>
      <c r="C36" s="275"/>
      <c r="D36" s="270"/>
      <c r="E36" s="270"/>
      <c r="F36" s="277" t="s">
        <v>100</v>
      </c>
      <c r="G36" s="279">
        <v>282</v>
      </c>
      <c r="H36" s="121" t="s">
        <v>64</v>
      </c>
      <c r="I36" s="88" t="s">
        <v>122</v>
      </c>
      <c r="J36" s="283" t="s">
        <v>218</v>
      </c>
      <c r="K36" s="180" t="s">
        <v>357</v>
      </c>
      <c r="L36" s="181">
        <v>0</v>
      </c>
      <c r="M36" s="181"/>
      <c r="N36" s="181"/>
      <c r="O36" s="176" t="e">
        <f t="shared" si="5"/>
        <v>#DIV/0!</v>
      </c>
      <c r="P36" s="177" t="e">
        <f t="shared" si="6"/>
        <v>#DIV/0!</v>
      </c>
    </row>
    <row r="37" spans="1:17" ht="25.5" hidden="1" x14ac:dyDescent="0.25">
      <c r="A37" s="276"/>
      <c r="B37" s="280"/>
      <c r="C37" s="276"/>
      <c r="D37" s="265"/>
      <c r="E37" s="265"/>
      <c r="F37" s="278"/>
      <c r="G37" s="280"/>
      <c r="H37" s="121" t="s">
        <v>64</v>
      </c>
      <c r="I37" s="88" t="s">
        <v>179</v>
      </c>
      <c r="J37" s="284"/>
      <c r="K37" s="180" t="s">
        <v>356</v>
      </c>
      <c r="L37" s="181">
        <v>0</v>
      </c>
      <c r="M37" s="181"/>
      <c r="N37" s="181"/>
      <c r="O37" s="176" t="e">
        <f t="shared" si="5"/>
        <v>#DIV/0!</v>
      </c>
      <c r="P37" s="177" t="e">
        <f t="shared" si="6"/>
        <v>#DIV/0!</v>
      </c>
    </row>
    <row r="38" spans="1:17" ht="51" x14ac:dyDescent="0.25">
      <c r="A38" s="121" t="s">
        <v>62</v>
      </c>
      <c r="B38" s="120">
        <v>0</v>
      </c>
      <c r="C38" s="121" t="s">
        <v>117</v>
      </c>
      <c r="D38" s="119">
        <v>3</v>
      </c>
      <c r="E38" s="119" t="s">
        <v>219</v>
      </c>
      <c r="F38" s="83" t="s">
        <v>100</v>
      </c>
      <c r="G38" s="120">
        <v>282</v>
      </c>
      <c r="H38" s="121" t="s">
        <v>64</v>
      </c>
      <c r="I38" s="88" t="s">
        <v>179</v>
      </c>
      <c r="J38" s="121" t="s">
        <v>220</v>
      </c>
      <c r="K38" s="119" t="s">
        <v>383</v>
      </c>
      <c r="L38" s="179">
        <v>47299.8</v>
      </c>
      <c r="M38" s="179">
        <v>53505.599999999999</v>
      </c>
      <c r="N38" s="179">
        <v>53119.5</v>
      </c>
      <c r="O38" s="176">
        <f t="shared" si="5"/>
        <v>112.30385752159629</v>
      </c>
      <c r="P38" s="177">
        <f t="shared" si="6"/>
        <v>99.278393289674355</v>
      </c>
    </row>
    <row r="39" spans="1:17" x14ac:dyDescent="0.25">
      <c r="A39" s="299" t="s">
        <v>62</v>
      </c>
      <c r="B39" s="302">
        <v>0</v>
      </c>
      <c r="C39" s="299" t="s">
        <v>122</v>
      </c>
      <c r="D39" s="264"/>
      <c r="E39" s="305" t="s">
        <v>123</v>
      </c>
      <c r="F39" s="89" t="s">
        <v>215</v>
      </c>
      <c r="G39" s="120"/>
      <c r="H39" s="120"/>
      <c r="I39" s="88"/>
      <c r="J39" s="121"/>
      <c r="K39" s="120"/>
      <c r="L39" s="79">
        <f>L40+L41+L42+L43</f>
        <v>88000</v>
      </c>
      <c r="M39" s="79">
        <f>M40+M41+M42+M43</f>
        <v>194407.6</v>
      </c>
      <c r="N39" s="79">
        <f>N40+N41+N42+N43</f>
        <v>174633.3</v>
      </c>
      <c r="O39" s="176">
        <f t="shared" si="5"/>
        <v>198.44693181818181</v>
      </c>
      <c r="P39" s="177">
        <f t="shared" si="6"/>
        <v>89.82843263329211</v>
      </c>
    </row>
    <row r="40" spans="1:17" ht="25.5" x14ac:dyDescent="0.25">
      <c r="A40" s="300"/>
      <c r="B40" s="303"/>
      <c r="C40" s="300"/>
      <c r="D40" s="270"/>
      <c r="E40" s="306"/>
      <c r="F40" s="85" t="s">
        <v>326</v>
      </c>
      <c r="G40" s="120">
        <v>280</v>
      </c>
      <c r="H40" s="120"/>
      <c r="I40" s="88"/>
      <c r="J40" s="121"/>
      <c r="K40" s="120"/>
      <c r="L40" s="86">
        <f>L52+L58+L65+L61+L48+L47+L46+L45+L53+L54+L55+L66+L69</f>
        <v>0</v>
      </c>
      <c r="M40" s="86">
        <f>M52+M58+M65+M61+M48+M47+M46+M45+M53+M54+M55+M66+M69</f>
        <v>171281.9</v>
      </c>
      <c r="N40" s="86">
        <f t="shared" ref="N40" si="11">N52+N58+N65+N61+N48+N47+N46+N45+N53+N54+N55+N66+N69</f>
        <v>158694.5</v>
      </c>
      <c r="O40" s="176" t="e">
        <f t="shared" si="5"/>
        <v>#DIV/0!</v>
      </c>
      <c r="P40" s="177">
        <f t="shared" si="6"/>
        <v>92.65106237144731</v>
      </c>
    </row>
    <row r="41" spans="1:17" x14ac:dyDescent="0.25">
      <c r="A41" s="300"/>
      <c r="B41" s="303"/>
      <c r="C41" s="300"/>
      <c r="D41" s="270"/>
      <c r="E41" s="306"/>
      <c r="F41" s="83" t="s">
        <v>100</v>
      </c>
      <c r="G41" s="120">
        <v>282</v>
      </c>
      <c r="H41" s="120"/>
      <c r="I41" s="88"/>
      <c r="J41" s="121"/>
      <c r="K41" s="120"/>
      <c r="L41" s="86">
        <f>L59+L51+L72+L50</f>
        <v>88000</v>
      </c>
      <c r="M41" s="86">
        <f t="shared" ref="M41:N41" si="12">M59+M51+M72+M50</f>
        <v>6830.7</v>
      </c>
      <c r="N41" s="86">
        <f t="shared" si="12"/>
        <v>83.8</v>
      </c>
      <c r="O41" s="176">
        <f t="shared" si="5"/>
        <v>9.522727272727273E-2</v>
      </c>
      <c r="P41" s="177">
        <f t="shared" si="6"/>
        <v>1.2268142357298666</v>
      </c>
    </row>
    <row r="42" spans="1:17" x14ac:dyDescent="0.25">
      <c r="A42" s="300"/>
      <c r="B42" s="303"/>
      <c r="C42" s="300"/>
      <c r="D42" s="270"/>
      <c r="E42" s="306"/>
      <c r="F42" s="83" t="s">
        <v>208</v>
      </c>
      <c r="G42" s="81" t="s">
        <v>209</v>
      </c>
      <c r="H42" s="120"/>
      <c r="I42" s="88"/>
      <c r="J42" s="121"/>
      <c r="K42" s="120"/>
      <c r="L42" s="86">
        <f>L49+L57+L60+L64+L67+L70</f>
        <v>0</v>
      </c>
      <c r="M42" s="86">
        <f t="shared" ref="M42:N42" si="13">M49+M57+M60+M64+M67+M70</f>
        <v>10599.3</v>
      </c>
      <c r="N42" s="86">
        <f t="shared" si="13"/>
        <v>10298</v>
      </c>
      <c r="O42" s="176" t="e">
        <f t="shared" si="5"/>
        <v>#DIV/0!</v>
      </c>
      <c r="P42" s="177">
        <f t="shared" si="6"/>
        <v>97.157359448265453</v>
      </c>
    </row>
    <row r="43" spans="1:17" ht="38.25" x14ac:dyDescent="0.25">
      <c r="A43" s="301"/>
      <c r="B43" s="304"/>
      <c r="C43" s="301"/>
      <c r="D43" s="265"/>
      <c r="E43" s="307"/>
      <c r="F43" s="83" t="s">
        <v>210</v>
      </c>
      <c r="G43" s="81" t="s">
        <v>211</v>
      </c>
      <c r="H43" s="120"/>
      <c r="I43" s="88"/>
      <c r="J43" s="121"/>
      <c r="K43" s="120"/>
      <c r="L43" s="86">
        <f>L44+L56+L63+L62+L68+L71</f>
        <v>0</v>
      </c>
      <c r="M43" s="86">
        <f t="shared" ref="M43:N43" si="14">M44+M56+M63+M62+M68+M71</f>
        <v>5695.7</v>
      </c>
      <c r="N43" s="86">
        <f t="shared" si="14"/>
        <v>5557</v>
      </c>
      <c r="O43" s="176" t="e">
        <f t="shared" si="5"/>
        <v>#DIV/0!</v>
      </c>
      <c r="P43" s="177">
        <f t="shared" si="6"/>
        <v>97.564829608301011</v>
      </c>
    </row>
    <row r="44" spans="1:17" ht="38.25" x14ac:dyDescent="0.25">
      <c r="A44" s="274" t="s">
        <v>62</v>
      </c>
      <c r="B44" s="279">
        <v>0</v>
      </c>
      <c r="C44" s="274" t="s">
        <v>122</v>
      </c>
      <c r="D44" s="264">
        <v>1</v>
      </c>
      <c r="E44" s="264" t="s">
        <v>221</v>
      </c>
      <c r="F44" s="83" t="s">
        <v>210</v>
      </c>
      <c r="G44" s="81" t="s">
        <v>211</v>
      </c>
      <c r="H44" s="88" t="s">
        <v>45</v>
      </c>
      <c r="I44" s="88" t="s">
        <v>64</v>
      </c>
      <c r="J44" s="121" t="s">
        <v>222</v>
      </c>
      <c r="K44" s="120">
        <v>612</v>
      </c>
      <c r="L44" s="179">
        <v>0</v>
      </c>
      <c r="M44" s="179">
        <v>1215</v>
      </c>
      <c r="N44" s="179">
        <v>1215</v>
      </c>
      <c r="O44" s="176" t="e">
        <f t="shared" si="5"/>
        <v>#DIV/0!</v>
      </c>
      <c r="P44" s="177">
        <f t="shared" si="6"/>
        <v>100</v>
      </c>
    </row>
    <row r="45" spans="1:17" x14ac:dyDescent="0.25">
      <c r="A45" s="275"/>
      <c r="B45" s="285"/>
      <c r="C45" s="275"/>
      <c r="D45" s="270"/>
      <c r="E45" s="270"/>
      <c r="F45" s="264" t="s">
        <v>326</v>
      </c>
      <c r="G45" s="279">
        <v>280</v>
      </c>
      <c r="H45" s="88" t="s">
        <v>98</v>
      </c>
      <c r="I45" s="88" t="s">
        <v>180</v>
      </c>
      <c r="J45" s="274" t="s">
        <v>222</v>
      </c>
      <c r="K45" s="120">
        <v>244</v>
      </c>
      <c r="L45" s="179">
        <v>0</v>
      </c>
      <c r="M45" s="179">
        <v>147.6</v>
      </c>
      <c r="N45" s="179">
        <v>147.5</v>
      </c>
      <c r="O45" s="176" t="e">
        <f t="shared" si="5"/>
        <v>#DIV/0!</v>
      </c>
      <c r="P45" s="177">
        <f t="shared" si="6"/>
        <v>99.93224932249322</v>
      </c>
    </row>
    <row r="46" spans="1:17" x14ac:dyDescent="0.25">
      <c r="A46" s="275"/>
      <c r="B46" s="285"/>
      <c r="C46" s="275"/>
      <c r="D46" s="270"/>
      <c r="E46" s="270"/>
      <c r="F46" s="270"/>
      <c r="G46" s="285"/>
      <c r="H46" s="88" t="s">
        <v>103</v>
      </c>
      <c r="I46" s="88" t="s">
        <v>62</v>
      </c>
      <c r="J46" s="275"/>
      <c r="K46" s="120">
        <v>244</v>
      </c>
      <c r="L46" s="179">
        <v>0</v>
      </c>
      <c r="M46" s="179">
        <v>73913.2</v>
      </c>
      <c r="N46" s="179">
        <v>70700.399999999994</v>
      </c>
      <c r="O46" s="176" t="e">
        <f t="shared" si="5"/>
        <v>#DIV/0!</v>
      </c>
      <c r="P46" s="177">
        <f t="shared" si="6"/>
        <v>95.653279793054551</v>
      </c>
    </row>
    <row r="47" spans="1:17" x14ac:dyDescent="0.25">
      <c r="A47" s="275"/>
      <c r="B47" s="285"/>
      <c r="C47" s="275"/>
      <c r="D47" s="270"/>
      <c r="E47" s="270"/>
      <c r="F47" s="270"/>
      <c r="G47" s="285"/>
      <c r="H47" s="88" t="s">
        <v>117</v>
      </c>
      <c r="I47" s="88" t="s">
        <v>79</v>
      </c>
      <c r="J47" s="275"/>
      <c r="K47" s="120">
        <v>244</v>
      </c>
      <c r="L47" s="179">
        <v>0</v>
      </c>
      <c r="M47" s="179">
        <v>2271.5</v>
      </c>
      <c r="N47" s="179">
        <v>2234.6999999999998</v>
      </c>
      <c r="O47" s="176" t="e">
        <f t="shared" si="5"/>
        <v>#DIV/0!</v>
      </c>
      <c r="P47" s="177">
        <f t="shared" si="6"/>
        <v>98.379925159586165</v>
      </c>
    </row>
    <row r="48" spans="1:17" x14ac:dyDescent="0.25">
      <c r="A48" s="275"/>
      <c r="B48" s="285"/>
      <c r="C48" s="275"/>
      <c r="D48" s="270"/>
      <c r="E48" s="270"/>
      <c r="F48" s="265"/>
      <c r="G48" s="280"/>
      <c r="H48" s="88" t="s">
        <v>117</v>
      </c>
      <c r="I48" s="88" t="s">
        <v>98</v>
      </c>
      <c r="J48" s="276"/>
      <c r="K48" s="120">
        <v>244</v>
      </c>
      <c r="L48" s="179">
        <v>0</v>
      </c>
      <c r="M48" s="179">
        <v>17214.7</v>
      </c>
      <c r="N48" s="179">
        <v>13959.7</v>
      </c>
      <c r="O48" s="176" t="e">
        <f t="shared" si="5"/>
        <v>#DIV/0!</v>
      </c>
      <c r="P48" s="177">
        <f t="shared" si="6"/>
        <v>81.091741360581366</v>
      </c>
    </row>
    <row r="49" spans="1:16" x14ac:dyDescent="0.25">
      <c r="A49" s="287"/>
      <c r="B49" s="287"/>
      <c r="C49" s="287"/>
      <c r="D49" s="286"/>
      <c r="E49" s="286"/>
      <c r="F49" s="83" t="s">
        <v>208</v>
      </c>
      <c r="G49" s="186">
        <v>283</v>
      </c>
      <c r="H49" s="88" t="s">
        <v>174</v>
      </c>
      <c r="I49" s="88" t="s">
        <v>79</v>
      </c>
      <c r="J49" s="185" t="s">
        <v>222</v>
      </c>
      <c r="K49" s="120">
        <v>612</v>
      </c>
      <c r="L49" s="179">
        <v>0</v>
      </c>
      <c r="M49" s="179">
        <v>577.6</v>
      </c>
      <c r="N49" s="179">
        <v>563.4</v>
      </c>
      <c r="O49" s="176" t="e">
        <f t="shared" si="5"/>
        <v>#DIV/0!</v>
      </c>
      <c r="P49" s="177">
        <f t="shared" si="6"/>
        <v>97.541551246537381</v>
      </c>
    </row>
    <row r="50" spans="1:16" x14ac:dyDescent="0.25">
      <c r="A50" s="205"/>
      <c r="B50" s="205"/>
      <c r="C50" s="205"/>
      <c r="D50" s="206"/>
      <c r="E50" s="206"/>
      <c r="F50" s="207" t="s">
        <v>44</v>
      </c>
      <c r="G50" s="208">
        <v>282</v>
      </c>
      <c r="H50" s="209" t="s">
        <v>64</v>
      </c>
      <c r="I50" s="209" t="s">
        <v>179</v>
      </c>
      <c r="J50" s="210" t="s">
        <v>408</v>
      </c>
      <c r="K50" s="211">
        <v>242</v>
      </c>
      <c r="L50" s="212">
        <v>0</v>
      </c>
      <c r="M50" s="212">
        <v>83.8</v>
      </c>
      <c r="N50" s="212">
        <v>83.8</v>
      </c>
      <c r="O50" s="213" t="e">
        <f t="shared" si="5"/>
        <v>#DIV/0!</v>
      </c>
      <c r="P50" s="214">
        <f t="shared" si="6"/>
        <v>100</v>
      </c>
    </row>
    <row r="51" spans="1:16" ht="63.75" x14ac:dyDescent="0.25">
      <c r="A51" s="121" t="s">
        <v>62</v>
      </c>
      <c r="B51" s="120">
        <v>0</v>
      </c>
      <c r="C51" s="121" t="s">
        <v>122</v>
      </c>
      <c r="D51" s="119">
        <v>2</v>
      </c>
      <c r="E51" s="119" t="s">
        <v>223</v>
      </c>
      <c r="F51" s="237" t="s">
        <v>44</v>
      </c>
      <c r="G51" s="197">
        <v>282</v>
      </c>
      <c r="H51" s="238" t="s">
        <v>117</v>
      </c>
      <c r="I51" s="96" t="s">
        <v>98</v>
      </c>
      <c r="J51" s="238" t="s">
        <v>224</v>
      </c>
      <c r="K51" s="197">
        <v>540</v>
      </c>
      <c r="L51" s="179">
        <v>0</v>
      </c>
      <c r="M51" s="179">
        <v>0</v>
      </c>
      <c r="N51" s="179">
        <v>0</v>
      </c>
      <c r="O51" s="176" t="e">
        <f t="shared" si="5"/>
        <v>#DIV/0!</v>
      </c>
      <c r="P51" s="177" t="e">
        <f t="shared" si="6"/>
        <v>#DIV/0!</v>
      </c>
    </row>
    <row r="52" spans="1:16" ht="20.25" customHeight="1" x14ac:dyDescent="0.25">
      <c r="A52" s="274" t="s">
        <v>62</v>
      </c>
      <c r="B52" s="279">
        <v>0</v>
      </c>
      <c r="C52" s="274" t="s">
        <v>122</v>
      </c>
      <c r="D52" s="264">
        <v>3</v>
      </c>
      <c r="E52" s="264" t="s">
        <v>225</v>
      </c>
      <c r="F52" s="264" t="s">
        <v>326</v>
      </c>
      <c r="G52" s="271">
        <v>280</v>
      </c>
      <c r="H52" s="219" t="s">
        <v>98</v>
      </c>
      <c r="I52" s="219" t="s">
        <v>180</v>
      </c>
      <c r="J52" s="274" t="s">
        <v>226</v>
      </c>
      <c r="K52" s="120">
        <v>244</v>
      </c>
      <c r="L52" s="98">
        <v>0</v>
      </c>
      <c r="M52" s="179">
        <v>98.4</v>
      </c>
      <c r="N52" s="179">
        <v>98.4</v>
      </c>
      <c r="O52" s="176" t="e">
        <f t="shared" si="5"/>
        <v>#DIV/0!</v>
      </c>
      <c r="P52" s="177">
        <f t="shared" si="6"/>
        <v>100</v>
      </c>
    </row>
    <row r="53" spans="1:16" ht="20.25" customHeight="1" x14ac:dyDescent="0.25">
      <c r="A53" s="275"/>
      <c r="B53" s="285"/>
      <c r="C53" s="275"/>
      <c r="D53" s="270"/>
      <c r="E53" s="270"/>
      <c r="F53" s="270"/>
      <c r="G53" s="272"/>
      <c r="H53" s="219" t="s">
        <v>103</v>
      </c>
      <c r="I53" s="219" t="s">
        <v>62</v>
      </c>
      <c r="J53" s="275"/>
      <c r="K53" s="120">
        <v>244</v>
      </c>
      <c r="L53" s="98">
        <v>0</v>
      </c>
      <c r="M53" s="179">
        <v>49740</v>
      </c>
      <c r="N53" s="179">
        <v>47598.3</v>
      </c>
      <c r="O53" s="176" t="e">
        <f t="shared" si="5"/>
        <v>#DIV/0!</v>
      </c>
      <c r="P53" s="177">
        <f t="shared" si="6"/>
        <v>95.694209891435463</v>
      </c>
    </row>
    <row r="54" spans="1:16" ht="20.25" customHeight="1" x14ac:dyDescent="0.25">
      <c r="A54" s="275"/>
      <c r="B54" s="285"/>
      <c r="C54" s="275"/>
      <c r="D54" s="270"/>
      <c r="E54" s="270"/>
      <c r="F54" s="270"/>
      <c r="G54" s="272"/>
      <c r="H54" s="219" t="s">
        <v>117</v>
      </c>
      <c r="I54" s="219" t="s">
        <v>79</v>
      </c>
      <c r="J54" s="275"/>
      <c r="K54" s="120">
        <v>244</v>
      </c>
      <c r="L54" s="98">
        <v>0</v>
      </c>
      <c r="M54" s="179">
        <v>1514.3</v>
      </c>
      <c r="N54" s="179">
        <v>1489.8</v>
      </c>
      <c r="O54" s="176" t="e">
        <f t="shared" si="5"/>
        <v>#DIV/0!</v>
      </c>
      <c r="P54" s="177">
        <f t="shared" si="6"/>
        <v>98.382090734993071</v>
      </c>
    </row>
    <row r="55" spans="1:16" ht="20.25" customHeight="1" x14ac:dyDescent="0.25">
      <c r="A55" s="275"/>
      <c r="B55" s="285"/>
      <c r="C55" s="275"/>
      <c r="D55" s="270"/>
      <c r="E55" s="270"/>
      <c r="F55" s="265"/>
      <c r="G55" s="273"/>
      <c r="H55" s="219" t="s">
        <v>117</v>
      </c>
      <c r="I55" s="219" t="s">
        <v>98</v>
      </c>
      <c r="J55" s="276"/>
      <c r="K55" s="120">
        <v>244</v>
      </c>
      <c r="L55" s="98">
        <v>0</v>
      </c>
      <c r="M55" s="179">
        <v>11502.4</v>
      </c>
      <c r="N55" s="179">
        <v>9335.6</v>
      </c>
      <c r="O55" s="176" t="e">
        <f t="shared" si="5"/>
        <v>#DIV/0!</v>
      </c>
      <c r="P55" s="177">
        <f t="shared" si="6"/>
        <v>81.1621922381416</v>
      </c>
    </row>
    <row r="56" spans="1:16" ht="38.25" x14ac:dyDescent="0.25">
      <c r="A56" s="275"/>
      <c r="B56" s="285"/>
      <c r="C56" s="275"/>
      <c r="D56" s="270"/>
      <c r="E56" s="270"/>
      <c r="F56" s="83" t="s">
        <v>210</v>
      </c>
      <c r="G56" s="120">
        <v>285</v>
      </c>
      <c r="H56" s="88" t="s">
        <v>45</v>
      </c>
      <c r="I56" s="88" t="s">
        <v>64</v>
      </c>
      <c r="J56" s="121" t="s">
        <v>226</v>
      </c>
      <c r="K56" s="120">
        <v>612</v>
      </c>
      <c r="L56" s="98">
        <v>0</v>
      </c>
      <c r="M56" s="179">
        <v>810</v>
      </c>
      <c r="N56" s="179">
        <v>810</v>
      </c>
      <c r="O56" s="176" t="e">
        <f t="shared" si="5"/>
        <v>#DIV/0!</v>
      </c>
      <c r="P56" s="177">
        <f t="shared" si="6"/>
        <v>100</v>
      </c>
    </row>
    <row r="57" spans="1:16" x14ac:dyDescent="0.25">
      <c r="A57" s="287"/>
      <c r="B57" s="287"/>
      <c r="C57" s="287"/>
      <c r="D57" s="286"/>
      <c r="E57" s="286"/>
      <c r="F57" s="92" t="s">
        <v>208</v>
      </c>
      <c r="G57" s="120">
        <v>283</v>
      </c>
      <c r="H57" s="218" t="s">
        <v>174</v>
      </c>
      <c r="I57" s="88" t="s">
        <v>79</v>
      </c>
      <c r="J57" s="121" t="s">
        <v>226</v>
      </c>
      <c r="K57" s="120">
        <v>612</v>
      </c>
      <c r="L57" s="98">
        <v>0</v>
      </c>
      <c r="M57" s="179">
        <v>385</v>
      </c>
      <c r="N57" s="179">
        <v>375.6</v>
      </c>
      <c r="O57" s="176" t="e">
        <f t="shared" si="5"/>
        <v>#DIV/0!</v>
      </c>
      <c r="P57" s="177">
        <f t="shared" si="6"/>
        <v>97.558441558441572</v>
      </c>
    </row>
    <row r="58" spans="1:16" ht="114.75" x14ac:dyDescent="0.25">
      <c r="A58" s="274" t="s">
        <v>62</v>
      </c>
      <c r="B58" s="279">
        <v>0</v>
      </c>
      <c r="C58" s="274" t="s">
        <v>122</v>
      </c>
      <c r="D58" s="264">
        <v>4</v>
      </c>
      <c r="E58" s="264" t="s">
        <v>227</v>
      </c>
      <c r="F58" s="85" t="s">
        <v>326</v>
      </c>
      <c r="G58" s="120">
        <v>280</v>
      </c>
      <c r="H58" s="217" t="s">
        <v>430</v>
      </c>
      <c r="I58" s="88" t="s">
        <v>429</v>
      </c>
      <c r="J58" s="88" t="s">
        <v>431</v>
      </c>
      <c r="K58" s="120">
        <v>244</v>
      </c>
      <c r="L58" s="86">
        <v>0</v>
      </c>
      <c r="M58" s="179">
        <v>12271.3</v>
      </c>
      <c r="N58" s="179">
        <v>10642</v>
      </c>
      <c r="O58" s="176" t="e">
        <f t="shared" si="5"/>
        <v>#DIV/0!</v>
      </c>
      <c r="P58" s="177">
        <f t="shared" si="6"/>
        <v>86.722678118862717</v>
      </c>
    </row>
    <row r="59" spans="1:16" x14ac:dyDescent="0.25">
      <c r="A59" s="275"/>
      <c r="B59" s="285"/>
      <c r="C59" s="275"/>
      <c r="D59" s="270"/>
      <c r="E59" s="270"/>
      <c r="F59" s="237" t="s">
        <v>44</v>
      </c>
      <c r="G59" s="197">
        <v>282</v>
      </c>
      <c r="H59" s="238" t="s">
        <v>64</v>
      </c>
      <c r="I59" s="96" t="s">
        <v>179</v>
      </c>
      <c r="J59" s="238" t="s">
        <v>228</v>
      </c>
      <c r="K59" s="197">
        <v>244</v>
      </c>
      <c r="L59" s="98">
        <v>88000</v>
      </c>
      <c r="M59" s="179">
        <v>6736.9</v>
      </c>
      <c r="N59" s="179">
        <v>0</v>
      </c>
      <c r="O59" s="239">
        <f t="shared" si="5"/>
        <v>0</v>
      </c>
      <c r="P59" s="240">
        <f t="shared" si="6"/>
        <v>0</v>
      </c>
    </row>
    <row r="60" spans="1:16" ht="51" x14ac:dyDescent="0.25">
      <c r="A60" s="276"/>
      <c r="B60" s="280"/>
      <c r="C60" s="276"/>
      <c r="D60" s="265"/>
      <c r="E60" s="265"/>
      <c r="F60" s="92" t="s">
        <v>208</v>
      </c>
      <c r="G60" s="93" t="s">
        <v>209</v>
      </c>
      <c r="H60" s="93" t="s">
        <v>174</v>
      </c>
      <c r="I60" s="94" t="s">
        <v>229</v>
      </c>
      <c r="J60" s="88" t="s">
        <v>432</v>
      </c>
      <c r="K60" s="120">
        <v>612</v>
      </c>
      <c r="L60" s="86">
        <v>0</v>
      </c>
      <c r="M60" s="179">
        <v>5264.7</v>
      </c>
      <c r="N60" s="179">
        <v>5043</v>
      </c>
      <c r="O60" s="176" t="e">
        <f t="shared" si="5"/>
        <v>#DIV/0!</v>
      </c>
      <c r="P60" s="177">
        <f t="shared" si="6"/>
        <v>95.788933842384182</v>
      </c>
    </row>
    <row r="61" spans="1:16" ht="29.25" hidden="1" customHeight="1" x14ac:dyDescent="0.25">
      <c r="A61" s="274" t="s">
        <v>62</v>
      </c>
      <c r="B61" s="279">
        <v>0</v>
      </c>
      <c r="C61" s="274" t="s">
        <v>122</v>
      </c>
      <c r="D61" s="264">
        <v>5</v>
      </c>
      <c r="E61" s="264" t="s">
        <v>230</v>
      </c>
      <c r="F61" s="85" t="s">
        <v>326</v>
      </c>
      <c r="G61" s="95" t="s">
        <v>231</v>
      </c>
      <c r="H61" s="95" t="s">
        <v>117</v>
      </c>
      <c r="I61" s="95" t="s">
        <v>98</v>
      </c>
      <c r="J61" s="96" t="s">
        <v>232</v>
      </c>
      <c r="K61" s="118">
        <v>244</v>
      </c>
      <c r="L61" s="86">
        <v>0</v>
      </c>
      <c r="M61" s="86"/>
      <c r="N61" s="86"/>
      <c r="O61" s="176" t="e">
        <f t="shared" si="5"/>
        <v>#DIV/0!</v>
      </c>
      <c r="P61" s="177" t="e">
        <f t="shared" si="6"/>
        <v>#DIV/0!</v>
      </c>
    </row>
    <row r="62" spans="1:16" ht="25.5" customHeight="1" x14ac:dyDescent="0.25">
      <c r="A62" s="275"/>
      <c r="B62" s="285"/>
      <c r="C62" s="275"/>
      <c r="D62" s="270"/>
      <c r="E62" s="270"/>
      <c r="F62" s="277" t="s">
        <v>210</v>
      </c>
      <c r="G62" s="279">
        <v>285</v>
      </c>
      <c r="H62" s="281" t="s">
        <v>474</v>
      </c>
      <c r="I62" s="281" t="s">
        <v>475</v>
      </c>
      <c r="J62" s="281" t="s">
        <v>415</v>
      </c>
      <c r="K62" s="264" t="s">
        <v>473</v>
      </c>
      <c r="L62" s="266">
        <v>0</v>
      </c>
      <c r="M62" s="268">
        <v>1777.4</v>
      </c>
      <c r="N62" s="268">
        <v>1750.4</v>
      </c>
      <c r="O62" s="262" t="e">
        <f t="shared" si="5"/>
        <v>#DIV/0!</v>
      </c>
      <c r="P62" s="262">
        <f t="shared" si="6"/>
        <v>98.480927197029359</v>
      </c>
    </row>
    <row r="63" spans="1:16" ht="25.5" customHeight="1" x14ac:dyDescent="0.25">
      <c r="A63" s="275"/>
      <c r="B63" s="285"/>
      <c r="C63" s="275"/>
      <c r="D63" s="270"/>
      <c r="E63" s="270"/>
      <c r="F63" s="278"/>
      <c r="G63" s="280"/>
      <c r="H63" s="282"/>
      <c r="I63" s="282"/>
      <c r="J63" s="282"/>
      <c r="K63" s="265"/>
      <c r="L63" s="267"/>
      <c r="M63" s="269"/>
      <c r="N63" s="269"/>
      <c r="O63" s="263"/>
      <c r="P63" s="263"/>
    </row>
    <row r="64" spans="1:16" ht="63.75" x14ac:dyDescent="0.25">
      <c r="A64" s="276"/>
      <c r="B64" s="280"/>
      <c r="C64" s="276"/>
      <c r="D64" s="265"/>
      <c r="E64" s="265"/>
      <c r="F64" s="97" t="s">
        <v>208</v>
      </c>
      <c r="G64" s="95" t="s">
        <v>209</v>
      </c>
      <c r="H64" s="91" t="s">
        <v>174</v>
      </c>
      <c r="I64" s="217" t="s">
        <v>444</v>
      </c>
      <c r="J64" s="96" t="s">
        <v>414</v>
      </c>
      <c r="K64" s="246" t="s">
        <v>473</v>
      </c>
      <c r="L64" s="98">
        <v>0</v>
      </c>
      <c r="M64" s="179">
        <v>1645.9</v>
      </c>
      <c r="N64" s="179">
        <v>1612.9</v>
      </c>
      <c r="O64" s="176" t="e">
        <f t="shared" si="5"/>
        <v>#DIV/0!</v>
      </c>
      <c r="P64" s="177">
        <f t="shared" si="6"/>
        <v>97.995017923324625</v>
      </c>
    </row>
    <row r="65" spans="1:16" ht="42.75" customHeight="1" x14ac:dyDescent="0.25">
      <c r="A65" s="121" t="s">
        <v>62</v>
      </c>
      <c r="B65" s="120">
        <v>0</v>
      </c>
      <c r="C65" s="121" t="s">
        <v>122</v>
      </c>
      <c r="D65" s="119">
        <v>6</v>
      </c>
      <c r="E65" s="119" t="s">
        <v>327</v>
      </c>
      <c r="F65" s="85" t="s">
        <v>326</v>
      </c>
      <c r="G65" s="196" t="s">
        <v>231</v>
      </c>
      <c r="H65" s="196" t="s">
        <v>103</v>
      </c>
      <c r="I65" s="196" t="s">
        <v>62</v>
      </c>
      <c r="J65" s="121" t="s">
        <v>472</v>
      </c>
      <c r="K65" s="197">
        <v>244</v>
      </c>
      <c r="L65" s="98">
        <v>0</v>
      </c>
      <c r="M65" s="179">
        <v>900</v>
      </c>
      <c r="N65" s="179">
        <v>891</v>
      </c>
      <c r="O65" s="176" t="e">
        <f t="shared" si="5"/>
        <v>#DIV/0!</v>
      </c>
      <c r="P65" s="177">
        <f t="shared" si="6"/>
        <v>99</v>
      </c>
    </row>
    <row r="66" spans="1:16" ht="26.25" x14ac:dyDescent="0.25">
      <c r="A66" s="320" t="s">
        <v>62</v>
      </c>
      <c r="B66" s="321">
        <v>0</v>
      </c>
      <c r="C66" s="320" t="s">
        <v>122</v>
      </c>
      <c r="D66" s="321">
        <v>7</v>
      </c>
      <c r="E66" s="322" t="s">
        <v>416</v>
      </c>
      <c r="F66" s="200" t="s">
        <v>326</v>
      </c>
      <c r="G66" s="203">
        <v>280</v>
      </c>
      <c r="H66" s="201" t="s">
        <v>417</v>
      </c>
      <c r="I66" s="202" t="s">
        <v>418</v>
      </c>
      <c r="J66" s="204" t="s">
        <v>427</v>
      </c>
      <c r="K66" s="223" t="s">
        <v>419</v>
      </c>
      <c r="L66" s="215">
        <v>0</v>
      </c>
      <c r="M66" s="216">
        <v>564.1</v>
      </c>
      <c r="N66" s="216">
        <v>543.1</v>
      </c>
      <c r="O66" s="176" t="e">
        <f t="shared" si="5"/>
        <v>#DIV/0!</v>
      </c>
      <c r="P66" s="177">
        <f t="shared" si="6"/>
        <v>96.277255805708208</v>
      </c>
    </row>
    <row r="67" spans="1:16" ht="39" x14ac:dyDescent="0.25">
      <c r="A67" s="320"/>
      <c r="B67" s="321"/>
      <c r="C67" s="320"/>
      <c r="D67" s="321"/>
      <c r="E67" s="322"/>
      <c r="F67" s="203" t="s">
        <v>208</v>
      </c>
      <c r="G67" s="203">
        <v>283</v>
      </c>
      <c r="H67" s="201" t="s">
        <v>420</v>
      </c>
      <c r="I67" s="202" t="s">
        <v>421</v>
      </c>
      <c r="J67" s="204" t="s">
        <v>426</v>
      </c>
      <c r="K67" s="223" t="s">
        <v>422</v>
      </c>
      <c r="L67" s="215">
        <v>0</v>
      </c>
      <c r="M67" s="216">
        <v>2496.8000000000002</v>
      </c>
      <c r="N67" s="216">
        <v>2479</v>
      </c>
      <c r="O67" s="176" t="e">
        <f t="shared" si="5"/>
        <v>#DIV/0!</v>
      </c>
      <c r="P67" s="177">
        <f t="shared" si="6"/>
        <v>99.287087471964114</v>
      </c>
    </row>
    <row r="68" spans="1:16" ht="51.75" x14ac:dyDescent="0.25">
      <c r="A68" s="320"/>
      <c r="B68" s="321"/>
      <c r="C68" s="320"/>
      <c r="D68" s="321"/>
      <c r="E68" s="322"/>
      <c r="F68" s="204" t="s">
        <v>210</v>
      </c>
      <c r="G68" s="203">
        <v>285</v>
      </c>
      <c r="H68" s="201" t="s">
        <v>45</v>
      </c>
      <c r="I68" s="202" t="s">
        <v>423</v>
      </c>
      <c r="J68" s="204" t="s">
        <v>428</v>
      </c>
      <c r="K68" s="223" t="s">
        <v>422</v>
      </c>
      <c r="L68" s="215">
        <v>0</v>
      </c>
      <c r="M68" s="216">
        <v>1742.8</v>
      </c>
      <c r="N68" s="216">
        <v>1631.1</v>
      </c>
      <c r="O68" s="176" t="e">
        <f t="shared" si="5"/>
        <v>#DIV/0!</v>
      </c>
      <c r="P68" s="177">
        <f t="shared" si="6"/>
        <v>93.590773467982558</v>
      </c>
    </row>
    <row r="69" spans="1:16" ht="140.25" x14ac:dyDescent="0.25">
      <c r="A69" s="320" t="s">
        <v>62</v>
      </c>
      <c r="B69" s="321">
        <v>0</v>
      </c>
      <c r="C69" s="320" t="s">
        <v>122</v>
      </c>
      <c r="D69" s="321">
        <v>8</v>
      </c>
      <c r="E69" s="317" t="s">
        <v>424</v>
      </c>
      <c r="F69" s="200" t="s">
        <v>326</v>
      </c>
      <c r="G69" s="221">
        <v>280</v>
      </c>
      <c r="H69" s="201" t="s">
        <v>433</v>
      </c>
      <c r="I69" s="202" t="s">
        <v>434</v>
      </c>
      <c r="J69" s="201" t="s">
        <v>435</v>
      </c>
      <c r="K69" s="222" t="s">
        <v>419</v>
      </c>
      <c r="L69" s="220">
        <v>0</v>
      </c>
      <c r="M69" s="224">
        <v>1144.4000000000001</v>
      </c>
      <c r="N69" s="224">
        <v>1054</v>
      </c>
      <c r="O69" s="176" t="e">
        <f t="shared" si="5"/>
        <v>#DIV/0!</v>
      </c>
      <c r="P69" s="177">
        <f t="shared" si="6"/>
        <v>92.100664103460318</v>
      </c>
    </row>
    <row r="70" spans="1:16" ht="38.25" x14ac:dyDescent="0.25">
      <c r="A70" s="320"/>
      <c r="B70" s="321"/>
      <c r="C70" s="320"/>
      <c r="D70" s="321"/>
      <c r="E70" s="318"/>
      <c r="F70" s="203" t="s">
        <v>208</v>
      </c>
      <c r="G70" s="221">
        <v>283</v>
      </c>
      <c r="H70" s="201" t="s">
        <v>436</v>
      </c>
      <c r="I70" s="202" t="s">
        <v>437</v>
      </c>
      <c r="J70" s="201" t="s">
        <v>438</v>
      </c>
      <c r="K70" s="223" t="s">
        <v>439</v>
      </c>
      <c r="L70" s="220">
        <v>0</v>
      </c>
      <c r="M70" s="224">
        <v>229.3</v>
      </c>
      <c r="N70" s="224">
        <v>224.1</v>
      </c>
      <c r="O70" s="176" t="e">
        <f t="shared" si="5"/>
        <v>#DIV/0!</v>
      </c>
      <c r="P70" s="177">
        <f t="shared" si="6"/>
        <v>97.73222852158743</v>
      </c>
    </row>
    <row r="71" spans="1:16" ht="51" x14ac:dyDescent="0.25">
      <c r="A71" s="320"/>
      <c r="B71" s="321"/>
      <c r="C71" s="320"/>
      <c r="D71" s="321"/>
      <c r="E71" s="319"/>
      <c r="F71" s="203" t="s">
        <v>210</v>
      </c>
      <c r="G71" s="221">
        <v>285</v>
      </c>
      <c r="H71" s="201" t="s">
        <v>440</v>
      </c>
      <c r="I71" s="202" t="s">
        <v>441</v>
      </c>
      <c r="J71" s="201" t="s">
        <v>442</v>
      </c>
      <c r="K71" s="223" t="s">
        <v>443</v>
      </c>
      <c r="L71" s="220">
        <v>0</v>
      </c>
      <c r="M71" s="224">
        <v>150.5</v>
      </c>
      <c r="N71" s="224">
        <v>150.5</v>
      </c>
      <c r="O71" s="176" t="e">
        <f t="shared" si="5"/>
        <v>#DIV/0!</v>
      </c>
      <c r="P71" s="177">
        <f t="shared" si="6"/>
        <v>100</v>
      </c>
    </row>
    <row r="72" spans="1:16" x14ac:dyDescent="0.25">
      <c r="A72" s="199"/>
      <c r="B72" s="198"/>
      <c r="C72" s="199"/>
      <c r="D72" s="198"/>
      <c r="E72" s="225"/>
      <c r="F72" s="237" t="s">
        <v>44</v>
      </c>
      <c r="G72" s="241">
        <v>282</v>
      </c>
      <c r="H72" s="242" t="s">
        <v>64</v>
      </c>
      <c r="I72" s="242" t="s">
        <v>179</v>
      </c>
      <c r="J72" s="242" t="s">
        <v>425</v>
      </c>
      <c r="K72" s="243" t="s">
        <v>419</v>
      </c>
      <c r="L72" s="244">
        <v>0</v>
      </c>
      <c r="M72" s="245">
        <v>10</v>
      </c>
      <c r="N72" s="245">
        <v>0</v>
      </c>
      <c r="O72" s="176" t="e">
        <f t="shared" si="5"/>
        <v>#DIV/0!</v>
      </c>
      <c r="P72" s="177">
        <f t="shared" si="6"/>
        <v>0</v>
      </c>
    </row>
  </sheetData>
  <mergeCells count="103">
    <mergeCell ref="A61:A64"/>
    <mergeCell ref="B61:B64"/>
    <mergeCell ref="C61:C64"/>
    <mergeCell ref="E61:E64"/>
    <mergeCell ref="C58:C60"/>
    <mergeCell ref="D58:D60"/>
    <mergeCell ref="E58:E60"/>
    <mergeCell ref="E52:E57"/>
    <mergeCell ref="D52:D57"/>
    <mergeCell ref="C52:C57"/>
    <mergeCell ref="D61:D64"/>
    <mergeCell ref="E69:E71"/>
    <mergeCell ref="E44:E49"/>
    <mergeCell ref="D44:D49"/>
    <mergeCell ref="C44:C49"/>
    <mergeCell ref="B44:B49"/>
    <mergeCell ref="A44:A49"/>
    <mergeCell ref="A39:A43"/>
    <mergeCell ref="B39:B43"/>
    <mergeCell ref="C39:C43"/>
    <mergeCell ref="D39:D43"/>
    <mergeCell ref="E39:E43"/>
    <mergeCell ref="A66:A68"/>
    <mergeCell ref="B66:B68"/>
    <mergeCell ref="C66:C68"/>
    <mergeCell ref="D66:D68"/>
    <mergeCell ref="E66:E68"/>
    <mergeCell ref="D69:D71"/>
    <mergeCell ref="B52:B57"/>
    <mergeCell ref="A52:A57"/>
    <mergeCell ref="A69:A71"/>
    <mergeCell ref="B69:B71"/>
    <mergeCell ref="C69:C71"/>
    <mergeCell ref="A58:A60"/>
    <mergeCell ref="B58:B60"/>
    <mergeCell ref="A28:A29"/>
    <mergeCell ref="B28:B29"/>
    <mergeCell ref="C28:C29"/>
    <mergeCell ref="D28:D29"/>
    <mergeCell ref="E28:E29"/>
    <mergeCell ref="A33:A37"/>
    <mergeCell ref="B33:B37"/>
    <mergeCell ref="C33:C37"/>
    <mergeCell ref="D33:D37"/>
    <mergeCell ref="E33:E37"/>
    <mergeCell ref="A31:A32"/>
    <mergeCell ref="B31:B32"/>
    <mergeCell ref="C31:C32"/>
    <mergeCell ref="D31:D32"/>
    <mergeCell ref="E31:E32"/>
    <mergeCell ref="A2:O2"/>
    <mergeCell ref="A4:D4"/>
    <mergeCell ref="E4:E5"/>
    <mergeCell ref="F4:F5"/>
    <mergeCell ref="G4:K4"/>
    <mergeCell ref="L4:N4"/>
    <mergeCell ref="O4:P4"/>
    <mergeCell ref="A17:A19"/>
    <mergeCell ref="B17:B19"/>
    <mergeCell ref="C17:C19"/>
    <mergeCell ref="D17:D19"/>
    <mergeCell ref="E17:E19"/>
    <mergeCell ref="E11:E16"/>
    <mergeCell ref="A11:A16"/>
    <mergeCell ref="B11:B16"/>
    <mergeCell ref="C11:C16"/>
    <mergeCell ref="D11:D16"/>
    <mergeCell ref="E20:E27"/>
    <mergeCell ref="D20:D27"/>
    <mergeCell ref="C20:C27"/>
    <mergeCell ref="B20:B27"/>
    <mergeCell ref="A20:A27"/>
    <mergeCell ref="A6:A10"/>
    <mergeCell ref="B6:B10"/>
    <mergeCell ref="C6:C10"/>
    <mergeCell ref="D6:D10"/>
    <mergeCell ref="E6:E10"/>
    <mergeCell ref="J20:J26"/>
    <mergeCell ref="J34:J35"/>
    <mergeCell ref="J36:J37"/>
    <mergeCell ref="F45:F48"/>
    <mergeCell ref="G45:G48"/>
    <mergeCell ref="J45:J48"/>
    <mergeCell ref="G20:G26"/>
    <mergeCell ref="F20:F26"/>
    <mergeCell ref="F34:F35"/>
    <mergeCell ref="G34:G35"/>
    <mergeCell ref="F36:F37"/>
    <mergeCell ref="G36:G37"/>
    <mergeCell ref="P62:P63"/>
    <mergeCell ref="K62:K63"/>
    <mergeCell ref="L62:L63"/>
    <mergeCell ref="M62:M63"/>
    <mergeCell ref="N62:N63"/>
    <mergeCell ref="O62:O63"/>
    <mergeCell ref="F52:F55"/>
    <mergeCell ref="G52:G55"/>
    <mergeCell ref="J52:J55"/>
    <mergeCell ref="F62:F63"/>
    <mergeCell ref="G62:G63"/>
    <mergeCell ref="J62:J63"/>
    <mergeCell ref="H62:H63"/>
    <mergeCell ref="I62:I63"/>
  </mergeCells>
  <pageMargins left="0.51181102362204722" right="0.51181102362204722" top="0.94488188976377963" bottom="0.55118110236220474"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G13"/>
  <sheetViews>
    <sheetView view="pageBreakPreview" zoomScaleSheetLayoutView="100" workbookViewId="0">
      <selection activeCell="C22" sqref="C22"/>
    </sheetView>
  </sheetViews>
  <sheetFormatPr defaultRowHeight="15" x14ac:dyDescent="0.25"/>
  <cols>
    <col min="1" max="1" width="4.7109375" customWidth="1"/>
    <col min="3" max="3" width="37.85546875" customWidth="1"/>
    <col min="4" max="4" width="40.7109375" customWidth="1"/>
    <col min="5" max="5" width="14.85546875" customWidth="1"/>
    <col min="6" max="6" width="12.85546875" customWidth="1"/>
    <col min="7" max="7" width="11.7109375" customWidth="1"/>
  </cols>
  <sheetData>
    <row r="2" spans="1:7" ht="31.5" customHeight="1" x14ac:dyDescent="0.25">
      <c r="A2" s="334" t="s">
        <v>409</v>
      </c>
      <c r="B2" s="334"/>
      <c r="C2" s="334"/>
      <c r="D2" s="334"/>
      <c r="E2" s="334"/>
      <c r="F2" s="334"/>
      <c r="G2" s="334"/>
    </row>
    <row r="3" spans="1:7" x14ac:dyDescent="0.25">
      <c r="A3" s="15"/>
      <c r="B3" s="15"/>
      <c r="C3" s="15"/>
      <c r="D3" s="15"/>
      <c r="E3" s="15"/>
      <c r="F3" s="15"/>
    </row>
    <row r="4" spans="1:7" ht="25.9" customHeight="1" x14ac:dyDescent="0.25">
      <c r="A4" s="335" t="s">
        <v>9</v>
      </c>
      <c r="B4" s="336"/>
      <c r="C4" s="335" t="s">
        <v>26</v>
      </c>
      <c r="D4" s="335" t="s">
        <v>27</v>
      </c>
      <c r="E4" s="335" t="s">
        <v>28</v>
      </c>
      <c r="F4" s="335"/>
      <c r="G4" s="337" t="s">
        <v>29</v>
      </c>
    </row>
    <row r="5" spans="1:7" ht="28.15" customHeight="1" x14ac:dyDescent="0.25">
      <c r="A5" s="335"/>
      <c r="B5" s="336"/>
      <c r="C5" s="336" t="s">
        <v>30</v>
      </c>
      <c r="D5" s="336"/>
      <c r="E5" s="323" t="s">
        <v>53</v>
      </c>
      <c r="F5" s="323" t="s">
        <v>31</v>
      </c>
      <c r="G5" s="338"/>
    </row>
    <row r="6" spans="1:7" ht="117.75" customHeight="1" thickBot="1" x14ac:dyDescent="0.3">
      <c r="A6" s="117" t="s">
        <v>15</v>
      </c>
      <c r="B6" s="117" t="s">
        <v>16</v>
      </c>
      <c r="C6" s="336"/>
      <c r="D6" s="336"/>
      <c r="E6" s="323"/>
      <c r="F6" s="324"/>
      <c r="G6" s="338"/>
    </row>
    <row r="7" spans="1:7" ht="15" customHeight="1" thickBot="1" x14ac:dyDescent="0.3">
      <c r="A7" s="325" t="s">
        <v>62</v>
      </c>
      <c r="B7" s="328">
        <v>0</v>
      </c>
      <c r="C7" s="331" t="s">
        <v>203</v>
      </c>
      <c r="D7" s="99" t="s">
        <v>25</v>
      </c>
      <c r="E7" s="100">
        <f>E8</f>
        <v>275740.09999999998</v>
      </c>
      <c r="F7" s="100">
        <f>F8</f>
        <v>251976.6</v>
      </c>
      <c r="G7" s="101">
        <f>F7/E7*100</f>
        <v>91.38192087404046</v>
      </c>
    </row>
    <row r="8" spans="1:7" ht="55.5" customHeight="1" thickBot="1" x14ac:dyDescent="0.3">
      <c r="A8" s="326"/>
      <c r="B8" s="329"/>
      <c r="C8" s="332"/>
      <c r="D8" s="99" t="s">
        <v>252</v>
      </c>
      <c r="E8" s="100">
        <f>SUM(E10+E11+E12+E13+E14)</f>
        <v>275740.09999999998</v>
      </c>
      <c r="F8" s="100">
        <f>SUM(F10+F11+F12+F13+F14)</f>
        <v>251976.6</v>
      </c>
      <c r="G8" s="101">
        <f>F8/E8*100</f>
        <v>91.38192087404046</v>
      </c>
    </row>
    <row r="9" spans="1:7" ht="15.75" thickBot="1" x14ac:dyDescent="0.3">
      <c r="A9" s="326"/>
      <c r="B9" s="329"/>
      <c r="C9" s="332"/>
      <c r="D9" s="102" t="s">
        <v>233</v>
      </c>
      <c r="E9" s="100"/>
      <c r="F9" s="100"/>
      <c r="G9" s="103"/>
    </row>
    <row r="10" spans="1:7" ht="24.75" thickBot="1" x14ac:dyDescent="0.3">
      <c r="A10" s="326"/>
      <c r="B10" s="329"/>
      <c r="C10" s="332"/>
      <c r="D10" s="102" t="s">
        <v>328</v>
      </c>
      <c r="E10" s="100">
        <v>161751.29999999999</v>
      </c>
      <c r="F10" s="100">
        <v>145708.5</v>
      </c>
      <c r="G10" s="101">
        <f>F10/E10*100</f>
        <v>90.08181077988246</v>
      </c>
    </row>
    <row r="11" spans="1:7" ht="15.75" thickBot="1" x14ac:dyDescent="0.3">
      <c r="A11" s="326"/>
      <c r="B11" s="329"/>
      <c r="C11" s="332"/>
      <c r="D11" s="102" t="s">
        <v>234</v>
      </c>
      <c r="E11" s="100"/>
      <c r="F11" s="100"/>
      <c r="G11" s="101" t="e">
        <f>F11/E11*100</f>
        <v>#DIV/0!</v>
      </c>
    </row>
    <row r="12" spans="1:7" ht="15.75" thickBot="1" x14ac:dyDescent="0.3">
      <c r="A12" s="326"/>
      <c r="B12" s="329"/>
      <c r="C12" s="332"/>
      <c r="D12" s="102" t="s">
        <v>235</v>
      </c>
      <c r="E12" s="100"/>
      <c r="F12" s="100"/>
      <c r="G12" s="101"/>
    </row>
    <row r="13" spans="1:7" ht="36.75" thickBot="1" x14ac:dyDescent="0.3">
      <c r="A13" s="327"/>
      <c r="B13" s="330"/>
      <c r="C13" s="333"/>
      <c r="D13" s="102" t="s">
        <v>236</v>
      </c>
      <c r="E13" s="100">
        <v>113988.8</v>
      </c>
      <c r="F13" s="100">
        <v>106268.1</v>
      </c>
      <c r="G13" s="101">
        <f>F13/E13*100</f>
        <v>93.226790702244429</v>
      </c>
    </row>
  </sheetData>
  <mergeCells count="11">
    <mergeCell ref="F5:F6"/>
    <mergeCell ref="A7:A13"/>
    <mergeCell ref="B7:B13"/>
    <mergeCell ref="C7:C13"/>
    <mergeCell ref="A2:G2"/>
    <mergeCell ref="A4:B5"/>
    <mergeCell ref="C4:C6"/>
    <mergeCell ref="D4:D6"/>
    <mergeCell ref="E4:F4"/>
    <mergeCell ref="G4:G6"/>
    <mergeCell ref="E5:E6"/>
  </mergeCells>
  <pageMargins left="0.70866141732283472" right="0.70866141732283472" top="0.74803149606299213" bottom="0.74803149606299213"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BreakPreview" zoomScale="80" zoomScaleNormal="100" zoomScaleSheetLayoutView="80" workbookViewId="0">
      <pane xSplit="6" ySplit="5" topLeftCell="G69" activePane="bottomRight" state="frozen"/>
      <selection pane="topRight" activeCell="G1" sqref="G1"/>
      <selection pane="bottomLeft" activeCell="A6" sqref="A6"/>
      <selection pane="bottomRight" activeCell="J8" sqref="J8"/>
    </sheetView>
  </sheetViews>
  <sheetFormatPr defaultRowHeight="15" x14ac:dyDescent="0.25"/>
  <cols>
    <col min="1" max="1" width="8.28515625" customWidth="1"/>
    <col min="2" max="3" width="5.28515625" customWidth="1"/>
    <col min="4" max="4" width="5" customWidth="1"/>
    <col min="5" max="5" width="24.85546875" customWidth="1"/>
    <col min="6" max="6" width="23.7109375" customWidth="1"/>
    <col min="7" max="7" width="12.28515625" style="45" customWidth="1"/>
    <col min="8" max="8" width="9.5703125" style="45" customWidth="1"/>
    <col min="9" max="9" width="26" customWidth="1"/>
    <col min="10" max="10" width="180.28515625" customWidth="1"/>
    <col min="11" max="11" width="13.5703125" customWidth="1"/>
    <col min="257" max="257" width="8.28515625" customWidth="1"/>
    <col min="258" max="259" width="5.28515625" customWidth="1"/>
    <col min="260" max="260" width="5" customWidth="1"/>
    <col min="261" max="261" width="30.28515625" customWidth="1"/>
    <col min="262" max="262" width="23.7109375" customWidth="1"/>
    <col min="263" max="263" width="12.28515625" customWidth="1"/>
    <col min="264" max="264" width="9.5703125" customWidth="1"/>
    <col min="265" max="265" width="26" customWidth="1"/>
    <col min="266" max="266" width="120.140625" customWidth="1"/>
    <col min="267" max="267" width="13.5703125" customWidth="1"/>
    <col min="513" max="513" width="8.28515625" customWidth="1"/>
    <col min="514" max="515" width="5.28515625" customWidth="1"/>
    <col min="516" max="516" width="5" customWidth="1"/>
    <col min="517" max="517" width="30.28515625" customWidth="1"/>
    <col min="518" max="518" width="23.7109375" customWidth="1"/>
    <col min="519" max="519" width="12.28515625" customWidth="1"/>
    <col min="520" max="520" width="9.5703125" customWidth="1"/>
    <col min="521" max="521" width="26" customWidth="1"/>
    <col min="522" max="522" width="120.140625" customWidth="1"/>
    <col min="523" max="523" width="13.5703125" customWidth="1"/>
    <col min="769" max="769" width="8.28515625" customWidth="1"/>
    <col min="770" max="771" width="5.28515625" customWidth="1"/>
    <col min="772" max="772" width="5" customWidth="1"/>
    <col min="773" max="773" width="30.28515625" customWidth="1"/>
    <col min="774" max="774" width="23.7109375" customWidth="1"/>
    <col min="775" max="775" width="12.28515625" customWidth="1"/>
    <col min="776" max="776" width="9.5703125" customWidth="1"/>
    <col min="777" max="777" width="26" customWidth="1"/>
    <col min="778" max="778" width="120.140625" customWidth="1"/>
    <col min="779" max="779" width="13.5703125" customWidth="1"/>
    <col min="1025" max="1025" width="8.28515625" customWidth="1"/>
    <col min="1026" max="1027" width="5.28515625" customWidth="1"/>
    <col min="1028" max="1028" width="5" customWidth="1"/>
    <col min="1029" max="1029" width="30.28515625" customWidth="1"/>
    <col min="1030" max="1030" width="23.7109375" customWidth="1"/>
    <col min="1031" max="1031" width="12.28515625" customWidth="1"/>
    <col min="1032" max="1032" width="9.5703125" customWidth="1"/>
    <col min="1033" max="1033" width="26" customWidth="1"/>
    <col min="1034" max="1034" width="120.140625" customWidth="1"/>
    <col min="1035" max="1035" width="13.5703125" customWidth="1"/>
    <col min="1281" max="1281" width="8.28515625" customWidth="1"/>
    <col min="1282" max="1283" width="5.28515625" customWidth="1"/>
    <col min="1284" max="1284" width="5" customWidth="1"/>
    <col min="1285" max="1285" width="30.28515625" customWidth="1"/>
    <col min="1286" max="1286" width="23.7109375" customWidth="1"/>
    <col min="1287" max="1287" width="12.28515625" customWidth="1"/>
    <col min="1288" max="1288" width="9.5703125" customWidth="1"/>
    <col min="1289" max="1289" width="26" customWidth="1"/>
    <col min="1290" max="1290" width="120.140625" customWidth="1"/>
    <col min="1291" max="1291" width="13.5703125" customWidth="1"/>
    <col min="1537" max="1537" width="8.28515625" customWidth="1"/>
    <col min="1538" max="1539" width="5.28515625" customWidth="1"/>
    <col min="1540" max="1540" width="5" customWidth="1"/>
    <col min="1541" max="1541" width="30.28515625" customWidth="1"/>
    <col min="1542" max="1542" width="23.7109375" customWidth="1"/>
    <col min="1543" max="1543" width="12.28515625" customWidth="1"/>
    <col min="1544" max="1544" width="9.5703125" customWidth="1"/>
    <col min="1545" max="1545" width="26" customWidth="1"/>
    <col min="1546" max="1546" width="120.140625" customWidth="1"/>
    <col min="1547" max="1547" width="13.5703125" customWidth="1"/>
    <col min="1793" max="1793" width="8.28515625" customWidth="1"/>
    <col min="1794" max="1795" width="5.28515625" customWidth="1"/>
    <col min="1796" max="1796" width="5" customWidth="1"/>
    <col min="1797" max="1797" width="30.28515625" customWidth="1"/>
    <col min="1798" max="1798" width="23.7109375" customWidth="1"/>
    <col min="1799" max="1799" width="12.28515625" customWidth="1"/>
    <col min="1800" max="1800" width="9.5703125" customWidth="1"/>
    <col min="1801" max="1801" width="26" customWidth="1"/>
    <col min="1802" max="1802" width="120.140625" customWidth="1"/>
    <col min="1803" max="1803" width="13.5703125" customWidth="1"/>
    <col min="2049" max="2049" width="8.28515625" customWidth="1"/>
    <col min="2050" max="2051" width="5.28515625" customWidth="1"/>
    <col min="2052" max="2052" width="5" customWidth="1"/>
    <col min="2053" max="2053" width="30.28515625" customWidth="1"/>
    <col min="2054" max="2054" width="23.7109375" customWidth="1"/>
    <col min="2055" max="2055" width="12.28515625" customWidth="1"/>
    <col min="2056" max="2056" width="9.5703125" customWidth="1"/>
    <col min="2057" max="2057" width="26" customWidth="1"/>
    <col min="2058" max="2058" width="120.140625" customWidth="1"/>
    <col min="2059" max="2059" width="13.5703125" customWidth="1"/>
    <col min="2305" max="2305" width="8.28515625" customWidth="1"/>
    <col min="2306" max="2307" width="5.28515625" customWidth="1"/>
    <col min="2308" max="2308" width="5" customWidth="1"/>
    <col min="2309" max="2309" width="30.28515625" customWidth="1"/>
    <col min="2310" max="2310" width="23.7109375" customWidth="1"/>
    <col min="2311" max="2311" width="12.28515625" customWidth="1"/>
    <col min="2312" max="2312" width="9.5703125" customWidth="1"/>
    <col min="2313" max="2313" width="26" customWidth="1"/>
    <col min="2314" max="2314" width="120.140625" customWidth="1"/>
    <col min="2315" max="2315" width="13.5703125" customWidth="1"/>
    <col min="2561" max="2561" width="8.28515625" customWidth="1"/>
    <col min="2562" max="2563" width="5.28515625" customWidth="1"/>
    <col min="2564" max="2564" width="5" customWidth="1"/>
    <col min="2565" max="2565" width="30.28515625" customWidth="1"/>
    <col min="2566" max="2566" width="23.7109375" customWidth="1"/>
    <col min="2567" max="2567" width="12.28515625" customWidth="1"/>
    <col min="2568" max="2568" width="9.5703125" customWidth="1"/>
    <col min="2569" max="2569" width="26" customWidth="1"/>
    <col min="2570" max="2570" width="120.140625" customWidth="1"/>
    <col min="2571" max="2571" width="13.5703125" customWidth="1"/>
    <col min="2817" max="2817" width="8.28515625" customWidth="1"/>
    <col min="2818" max="2819" width="5.28515625" customWidth="1"/>
    <col min="2820" max="2820" width="5" customWidth="1"/>
    <col min="2821" max="2821" width="30.28515625" customWidth="1"/>
    <col min="2822" max="2822" width="23.7109375" customWidth="1"/>
    <col min="2823" max="2823" width="12.28515625" customWidth="1"/>
    <col min="2824" max="2824" width="9.5703125" customWidth="1"/>
    <col min="2825" max="2825" width="26" customWidth="1"/>
    <col min="2826" max="2826" width="120.140625" customWidth="1"/>
    <col min="2827" max="2827" width="13.5703125" customWidth="1"/>
    <col min="3073" max="3073" width="8.28515625" customWidth="1"/>
    <col min="3074" max="3075" width="5.28515625" customWidth="1"/>
    <col min="3076" max="3076" width="5" customWidth="1"/>
    <col min="3077" max="3077" width="30.28515625" customWidth="1"/>
    <col min="3078" max="3078" width="23.7109375" customWidth="1"/>
    <col min="3079" max="3079" width="12.28515625" customWidth="1"/>
    <col min="3080" max="3080" width="9.5703125" customWidth="1"/>
    <col min="3081" max="3081" width="26" customWidth="1"/>
    <col min="3082" max="3082" width="120.140625" customWidth="1"/>
    <col min="3083" max="3083" width="13.5703125" customWidth="1"/>
    <col min="3329" max="3329" width="8.28515625" customWidth="1"/>
    <col min="3330" max="3331" width="5.28515625" customWidth="1"/>
    <col min="3332" max="3332" width="5" customWidth="1"/>
    <col min="3333" max="3333" width="30.28515625" customWidth="1"/>
    <col min="3334" max="3334" width="23.7109375" customWidth="1"/>
    <col min="3335" max="3335" width="12.28515625" customWidth="1"/>
    <col min="3336" max="3336" width="9.5703125" customWidth="1"/>
    <col min="3337" max="3337" width="26" customWidth="1"/>
    <col min="3338" max="3338" width="120.140625" customWidth="1"/>
    <col min="3339" max="3339" width="13.5703125" customWidth="1"/>
    <col min="3585" max="3585" width="8.28515625" customWidth="1"/>
    <col min="3586" max="3587" width="5.28515625" customWidth="1"/>
    <col min="3588" max="3588" width="5" customWidth="1"/>
    <col min="3589" max="3589" width="30.28515625" customWidth="1"/>
    <col min="3590" max="3590" width="23.7109375" customWidth="1"/>
    <col min="3591" max="3591" width="12.28515625" customWidth="1"/>
    <col min="3592" max="3592" width="9.5703125" customWidth="1"/>
    <col min="3593" max="3593" width="26" customWidth="1"/>
    <col min="3594" max="3594" width="120.140625" customWidth="1"/>
    <col min="3595" max="3595" width="13.5703125" customWidth="1"/>
    <col min="3841" max="3841" width="8.28515625" customWidth="1"/>
    <col min="3842" max="3843" width="5.28515625" customWidth="1"/>
    <col min="3844" max="3844" width="5" customWidth="1"/>
    <col min="3845" max="3845" width="30.28515625" customWidth="1"/>
    <col min="3846" max="3846" width="23.7109375" customWidth="1"/>
    <col min="3847" max="3847" width="12.28515625" customWidth="1"/>
    <col min="3848" max="3848" width="9.5703125" customWidth="1"/>
    <col min="3849" max="3849" width="26" customWidth="1"/>
    <col min="3850" max="3850" width="120.140625" customWidth="1"/>
    <col min="3851" max="3851" width="13.5703125" customWidth="1"/>
    <col min="4097" max="4097" width="8.28515625" customWidth="1"/>
    <col min="4098" max="4099" width="5.28515625" customWidth="1"/>
    <col min="4100" max="4100" width="5" customWidth="1"/>
    <col min="4101" max="4101" width="30.28515625" customWidth="1"/>
    <col min="4102" max="4102" width="23.7109375" customWidth="1"/>
    <col min="4103" max="4103" width="12.28515625" customWidth="1"/>
    <col min="4104" max="4104" width="9.5703125" customWidth="1"/>
    <col min="4105" max="4105" width="26" customWidth="1"/>
    <col min="4106" max="4106" width="120.140625" customWidth="1"/>
    <col min="4107" max="4107" width="13.5703125" customWidth="1"/>
    <col min="4353" max="4353" width="8.28515625" customWidth="1"/>
    <col min="4354" max="4355" width="5.28515625" customWidth="1"/>
    <col min="4356" max="4356" width="5" customWidth="1"/>
    <col min="4357" max="4357" width="30.28515625" customWidth="1"/>
    <col min="4358" max="4358" width="23.7109375" customWidth="1"/>
    <col min="4359" max="4359" width="12.28515625" customWidth="1"/>
    <col min="4360" max="4360" width="9.5703125" customWidth="1"/>
    <col min="4361" max="4361" width="26" customWidth="1"/>
    <col min="4362" max="4362" width="120.140625" customWidth="1"/>
    <col min="4363" max="4363" width="13.5703125" customWidth="1"/>
    <col min="4609" max="4609" width="8.28515625" customWidth="1"/>
    <col min="4610" max="4611" width="5.28515625" customWidth="1"/>
    <col min="4612" max="4612" width="5" customWidth="1"/>
    <col min="4613" max="4613" width="30.28515625" customWidth="1"/>
    <col min="4614" max="4614" width="23.7109375" customWidth="1"/>
    <col min="4615" max="4615" width="12.28515625" customWidth="1"/>
    <col min="4616" max="4616" width="9.5703125" customWidth="1"/>
    <col min="4617" max="4617" width="26" customWidth="1"/>
    <col min="4618" max="4618" width="120.140625" customWidth="1"/>
    <col min="4619" max="4619" width="13.5703125" customWidth="1"/>
    <col min="4865" max="4865" width="8.28515625" customWidth="1"/>
    <col min="4866" max="4867" width="5.28515625" customWidth="1"/>
    <col min="4868" max="4868" width="5" customWidth="1"/>
    <col min="4869" max="4869" width="30.28515625" customWidth="1"/>
    <col min="4870" max="4870" width="23.7109375" customWidth="1"/>
    <col min="4871" max="4871" width="12.28515625" customWidth="1"/>
    <col min="4872" max="4872" width="9.5703125" customWidth="1"/>
    <col min="4873" max="4873" width="26" customWidth="1"/>
    <col min="4874" max="4874" width="120.140625" customWidth="1"/>
    <col min="4875" max="4875" width="13.5703125" customWidth="1"/>
    <col min="5121" max="5121" width="8.28515625" customWidth="1"/>
    <col min="5122" max="5123" width="5.28515625" customWidth="1"/>
    <col min="5124" max="5124" width="5" customWidth="1"/>
    <col min="5125" max="5125" width="30.28515625" customWidth="1"/>
    <col min="5126" max="5126" width="23.7109375" customWidth="1"/>
    <col min="5127" max="5127" width="12.28515625" customWidth="1"/>
    <col min="5128" max="5128" width="9.5703125" customWidth="1"/>
    <col min="5129" max="5129" width="26" customWidth="1"/>
    <col min="5130" max="5130" width="120.140625" customWidth="1"/>
    <col min="5131" max="5131" width="13.5703125" customWidth="1"/>
    <col min="5377" max="5377" width="8.28515625" customWidth="1"/>
    <col min="5378" max="5379" width="5.28515625" customWidth="1"/>
    <col min="5380" max="5380" width="5" customWidth="1"/>
    <col min="5381" max="5381" width="30.28515625" customWidth="1"/>
    <col min="5382" max="5382" width="23.7109375" customWidth="1"/>
    <col min="5383" max="5383" width="12.28515625" customWidth="1"/>
    <col min="5384" max="5384" width="9.5703125" customWidth="1"/>
    <col min="5385" max="5385" width="26" customWidth="1"/>
    <col min="5386" max="5386" width="120.140625" customWidth="1"/>
    <col min="5387" max="5387" width="13.5703125" customWidth="1"/>
    <col min="5633" max="5633" width="8.28515625" customWidth="1"/>
    <col min="5634" max="5635" width="5.28515625" customWidth="1"/>
    <col min="5636" max="5636" width="5" customWidth="1"/>
    <col min="5637" max="5637" width="30.28515625" customWidth="1"/>
    <col min="5638" max="5638" width="23.7109375" customWidth="1"/>
    <col min="5639" max="5639" width="12.28515625" customWidth="1"/>
    <col min="5640" max="5640" width="9.5703125" customWidth="1"/>
    <col min="5641" max="5641" width="26" customWidth="1"/>
    <col min="5642" max="5642" width="120.140625" customWidth="1"/>
    <col min="5643" max="5643" width="13.5703125" customWidth="1"/>
    <col min="5889" max="5889" width="8.28515625" customWidth="1"/>
    <col min="5890" max="5891" width="5.28515625" customWidth="1"/>
    <col min="5892" max="5892" width="5" customWidth="1"/>
    <col min="5893" max="5893" width="30.28515625" customWidth="1"/>
    <col min="5894" max="5894" width="23.7109375" customWidth="1"/>
    <col min="5895" max="5895" width="12.28515625" customWidth="1"/>
    <col min="5896" max="5896" width="9.5703125" customWidth="1"/>
    <col min="5897" max="5897" width="26" customWidth="1"/>
    <col min="5898" max="5898" width="120.140625" customWidth="1"/>
    <col min="5899" max="5899" width="13.5703125" customWidth="1"/>
    <col min="6145" max="6145" width="8.28515625" customWidth="1"/>
    <col min="6146" max="6147" width="5.28515625" customWidth="1"/>
    <col min="6148" max="6148" width="5" customWidth="1"/>
    <col min="6149" max="6149" width="30.28515625" customWidth="1"/>
    <col min="6150" max="6150" width="23.7109375" customWidth="1"/>
    <col min="6151" max="6151" width="12.28515625" customWidth="1"/>
    <col min="6152" max="6152" width="9.5703125" customWidth="1"/>
    <col min="6153" max="6153" width="26" customWidth="1"/>
    <col min="6154" max="6154" width="120.140625" customWidth="1"/>
    <col min="6155" max="6155" width="13.5703125" customWidth="1"/>
    <col min="6401" max="6401" width="8.28515625" customWidth="1"/>
    <col min="6402" max="6403" width="5.28515625" customWidth="1"/>
    <col min="6404" max="6404" width="5" customWidth="1"/>
    <col min="6405" max="6405" width="30.28515625" customWidth="1"/>
    <col min="6406" max="6406" width="23.7109375" customWidth="1"/>
    <col min="6407" max="6407" width="12.28515625" customWidth="1"/>
    <col min="6408" max="6408" width="9.5703125" customWidth="1"/>
    <col min="6409" max="6409" width="26" customWidth="1"/>
    <col min="6410" max="6410" width="120.140625" customWidth="1"/>
    <col min="6411" max="6411" width="13.5703125" customWidth="1"/>
    <col min="6657" max="6657" width="8.28515625" customWidth="1"/>
    <col min="6658" max="6659" width="5.28515625" customWidth="1"/>
    <col min="6660" max="6660" width="5" customWidth="1"/>
    <col min="6661" max="6661" width="30.28515625" customWidth="1"/>
    <col min="6662" max="6662" width="23.7109375" customWidth="1"/>
    <col min="6663" max="6663" width="12.28515625" customWidth="1"/>
    <col min="6664" max="6664" width="9.5703125" customWidth="1"/>
    <col min="6665" max="6665" width="26" customWidth="1"/>
    <col min="6666" max="6666" width="120.140625" customWidth="1"/>
    <col min="6667" max="6667" width="13.5703125" customWidth="1"/>
    <col min="6913" max="6913" width="8.28515625" customWidth="1"/>
    <col min="6914" max="6915" width="5.28515625" customWidth="1"/>
    <col min="6916" max="6916" width="5" customWidth="1"/>
    <col min="6917" max="6917" width="30.28515625" customWidth="1"/>
    <col min="6918" max="6918" width="23.7109375" customWidth="1"/>
    <col min="6919" max="6919" width="12.28515625" customWidth="1"/>
    <col min="6920" max="6920" width="9.5703125" customWidth="1"/>
    <col min="6921" max="6921" width="26" customWidth="1"/>
    <col min="6922" max="6922" width="120.140625" customWidth="1"/>
    <col min="6923" max="6923" width="13.5703125" customWidth="1"/>
    <col min="7169" max="7169" width="8.28515625" customWidth="1"/>
    <col min="7170" max="7171" width="5.28515625" customWidth="1"/>
    <col min="7172" max="7172" width="5" customWidth="1"/>
    <col min="7173" max="7173" width="30.28515625" customWidth="1"/>
    <col min="7174" max="7174" width="23.7109375" customWidth="1"/>
    <col min="7175" max="7175" width="12.28515625" customWidth="1"/>
    <col min="7176" max="7176" width="9.5703125" customWidth="1"/>
    <col min="7177" max="7177" width="26" customWidth="1"/>
    <col min="7178" max="7178" width="120.140625" customWidth="1"/>
    <col min="7179" max="7179" width="13.5703125" customWidth="1"/>
    <col min="7425" max="7425" width="8.28515625" customWidth="1"/>
    <col min="7426" max="7427" width="5.28515625" customWidth="1"/>
    <col min="7428" max="7428" width="5" customWidth="1"/>
    <col min="7429" max="7429" width="30.28515625" customWidth="1"/>
    <col min="7430" max="7430" width="23.7109375" customWidth="1"/>
    <col min="7431" max="7431" width="12.28515625" customWidth="1"/>
    <col min="7432" max="7432" width="9.5703125" customWidth="1"/>
    <col min="7433" max="7433" width="26" customWidth="1"/>
    <col min="7434" max="7434" width="120.140625" customWidth="1"/>
    <col min="7435" max="7435" width="13.5703125" customWidth="1"/>
    <col min="7681" max="7681" width="8.28515625" customWidth="1"/>
    <col min="7682" max="7683" width="5.28515625" customWidth="1"/>
    <col min="7684" max="7684" width="5" customWidth="1"/>
    <col min="7685" max="7685" width="30.28515625" customWidth="1"/>
    <col min="7686" max="7686" width="23.7109375" customWidth="1"/>
    <col min="7687" max="7687" width="12.28515625" customWidth="1"/>
    <col min="7688" max="7688" width="9.5703125" customWidth="1"/>
    <col min="7689" max="7689" width="26" customWidth="1"/>
    <col min="7690" max="7690" width="120.140625" customWidth="1"/>
    <col min="7691" max="7691" width="13.5703125" customWidth="1"/>
    <col min="7937" max="7937" width="8.28515625" customWidth="1"/>
    <col min="7938" max="7939" width="5.28515625" customWidth="1"/>
    <col min="7940" max="7940" width="5" customWidth="1"/>
    <col min="7941" max="7941" width="30.28515625" customWidth="1"/>
    <col min="7942" max="7942" width="23.7109375" customWidth="1"/>
    <col min="7943" max="7943" width="12.28515625" customWidth="1"/>
    <col min="7944" max="7944" width="9.5703125" customWidth="1"/>
    <col min="7945" max="7945" width="26" customWidth="1"/>
    <col min="7946" max="7946" width="120.140625" customWidth="1"/>
    <col min="7947" max="7947" width="13.5703125" customWidth="1"/>
    <col min="8193" max="8193" width="8.28515625" customWidth="1"/>
    <col min="8194" max="8195" width="5.28515625" customWidth="1"/>
    <col min="8196" max="8196" width="5" customWidth="1"/>
    <col min="8197" max="8197" width="30.28515625" customWidth="1"/>
    <col min="8198" max="8198" width="23.7109375" customWidth="1"/>
    <col min="8199" max="8199" width="12.28515625" customWidth="1"/>
    <col min="8200" max="8200" width="9.5703125" customWidth="1"/>
    <col min="8201" max="8201" width="26" customWidth="1"/>
    <col min="8202" max="8202" width="120.140625" customWidth="1"/>
    <col min="8203" max="8203" width="13.5703125" customWidth="1"/>
    <col min="8449" max="8449" width="8.28515625" customWidth="1"/>
    <col min="8450" max="8451" width="5.28515625" customWidth="1"/>
    <col min="8452" max="8452" width="5" customWidth="1"/>
    <col min="8453" max="8453" width="30.28515625" customWidth="1"/>
    <col min="8454" max="8454" width="23.7109375" customWidth="1"/>
    <col min="8455" max="8455" width="12.28515625" customWidth="1"/>
    <col min="8456" max="8456" width="9.5703125" customWidth="1"/>
    <col min="8457" max="8457" width="26" customWidth="1"/>
    <col min="8458" max="8458" width="120.140625" customWidth="1"/>
    <col min="8459" max="8459" width="13.5703125" customWidth="1"/>
    <col min="8705" max="8705" width="8.28515625" customWidth="1"/>
    <col min="8706" max="8707" width="5.28515625" customWidth="1"/>
    <col min="8708" max="8708" width="5" customWidth="1"/>
    <col min="8709" max="8709" width="30.28515625" customWidth="1"/>
    <col min="8710" max="8710" width="23.7109375" customWidth="1"/>
    <col min="8711" max="8711" width="12.28515625" customWidth="1"/>
    <col min="8712" max="8712" width="9.5703125" customWidth="1"/>
    <col min="8713" max="8713" width="26" customWidth="1"/>
    <col min="8714" max="8714" width="120.140625" customWidth="1"/>
    <col min="8715" max="8715" width="13.5703125" customWidth="1"/>
    <col min="8961" max="8961" width="8.28515625" customWidth="1"/>
    <col min="8962" max="8963" width="5.28515625" customWidth="1"/>
    <col min="8964" max="8964" width="5" customWidth="1"/>
    <col min="8965" max="8965" width="30.28515625" customWidth="1"/>
    <col min="8966" max="8966" width="23.7109375" customWidth="1"/>
    <col min="8967" max="8967" width="12.28515625" customWidth="1"/>
    <col min="8968" max="8968" width="9.5703125" customWidth="1"/>
    <col min="8969" max="8969" width="26" customWidth="1"/>
    <col min="8970" max="8970" width="120.140625" customWidth="1"/>
    <col min="8971" max="8971" width="13.5703125" customWidth="1"/>
    <col min="9217" max="9217" width="8.28515625" customWidth="1"/>
    <col min="9218" max="9219" width="5.28515625" customWidth="1"/>
    <col min="9220" max="9220" width="5" customWidth="1"/>
    <col min="9221" max="9221" width="30.28515625" customWidth="1"/>
    <col min="9222" max="9222" width="23.7109375" customWidth="1"/>
    <col min="9223" max="9223" width="12.28515625" customWidth="1"/>
    <col min="9224" max="9224" width="9.5703125" customWidth="1"/>
    <col min="9225" max="9225" width="26" customWidth="1"/>
    <col min="9226" max="9226" width="120.140625" customWidth="1"/>
    <col min="9227" max="9227" width="13.5703125" customWidth="1"/>
    <col min="9473" max="9473" width="8.28515625" customWidth="1"/>
    <col min="9474" max="9475" width="5.28515625" customWidth="1"/>
    <col min="9476" max="9476" width="5" customWidth="1"/>
    <col min="9477" max="9477" width="30.28515625" customWidth="1"/>
    <col min="9478" max="9478" width="23.7109375" customWidth="1"/>
    <col min="9479" max="9479" width="12.28515625" customWidth="1"/>
    <col min="9480" max="9480" width="9.5703125" customWidth="1"/>
    <col min="9481" max="9481" width="26" customWidth="1"/>
    <col min="9482" max="9482" width="120.140625" customWidth="1"/>
    <col min="9483" max="9483" width="13.5703125" customWidth="1"/>
    <col min="9729" max="9729" width="8.28515625" customWidth="1"/>
    <col min="9730" max="9731" width="5.28515625" customWidth="1"/>
    <col min="9732" max="9732" width="5" customWidth="1"/>
    <col min="9733" max="9733" width="30.28515625" customWidth="1"/>
    <col min="9734" max="9734" width="23.7109375" customWidth="1"/>
    <col min="9735" max="9735" width="12.28515625" customWidth="1"/>
    <col min="9736" max="9736" width="9.5703125" customWidth="1"/>
    <col min="9737" max="9737" width="26" customWidth="1"/>
    <col min="9738" max="9738" width="120.140625" customWidth="1"/>
    <col min="9739" max="9739" width="13.5703125" customWidth="1"/>
    <col min="9985" max="9985" width="8.28515625" customWidth="1"/>
    <col min="9986" max="9987" width="5.28515625" customWidth="1"/>
    <col min="9988" max="9988" width="5" customWidth="1"/>
    <col min="9989" max="9989" width="30.28515625" customWidth="1"/>
    <col min="9990" max="9990" width="23.7109375" customWidth="1"/>
    <col min="9991" max="9991" width="12.28515625" customWidth="1"/>
    <col min="9992" max="9992" width="9.5703125" customWidth="1"/>
    <col min="9993" max="9993" width="26" customWidth="1"/>
    <col min="9994" max="9994" width="120.140625" customWidth="1"/>
    <col min="9995" max="9995" width="13.5703125" customWidth="1"/>
    <col min="10241" max="10241" width="8.28515625" customWidth="1"/>
    <col min="10242" max="10243" width="5.28515625" customWidth="1"/>
    <col min="10244" max="10244" width="5" customWidth="1"/>
    <col min="10245" max="10245" width="30.28515625" customWidth="1"/>
    <col min="10246" max="10246" width="23.7109375" customWidth="1"/>
    <col min="10247" max="10247" width="12.28515625" customWidth="1"/>
    <col min="10248" max="10248" width="9.5703125" customWidth="1"/>
    <col min="10249" max="10249" width="26" customWidth="1"/>
    <col min="10250" max="10250" width="120.140625" customWidth="1"/>
    <col min="10251" max="10251" width="13.5703125" customWidth="1"/>
    <col min="10497" max="10497" width="8.28515625" customWidth="1"/>
    <col min="10498" max="10499" width="5.28515625" customWidth="1"/>
    <col min="10500" max="10500" width="5" customWidth="1"/>
    <col min="10501" max="10501" width="30.28515625" customWidth="1"/>
    <col min="10502" max="10502" width="23.7109375" customWidth="1"/>
    <col min="10503" max="10503" width="12.28515625" customWidth="1"/>
    <col min="10504" max="10504" width="9.5703125" customWidth="1"/>
    <col min="10505" max="10505" width="26" customWidth="1"/>
    <col min="10506" max="10506" width="120.140625" customWidth="1"/>
    <col min="10507" max="10507" width="13.5703125" customWidth="1"/>
    <col min="10753" max="10753" width="8.28515625" customWidth="1"/>
    <col min="10754" max="10755" width="5.28515625" customWidth="1"/>
    <col min="10756" max="10756" width="5" customWidth="1"/>
    <col min="10757" max="10757" width="30.28515625" customWidth="1"/>
    <col min="10758" max="10758" width="23.7109375" customWidth="1"/>
    <col min="10759" max="10759" width="12.28515625" customWidth="1"/>
    <col min="10760" max="10760" width="9.5703125" customWidth="1"/>
    <col min="10761" max="10761" width="26" customWidth="1"/>
    <col min="10762" max="10762" width="120.140625" customWidth="1"/>
    <col min="10763" max="10763" width="13.5703125" customWidth="1"/>
    <col min="11009" max="11009" width="8.28515625" customWidth="1"/>
    <col min="11010" max="11011" width="5.28515625" customWidth="1"/>
    <col min="11012" max="11012" width="5" customWidth="1"/>
    <col min="11013" max="11013" width="30.28515625" customWidth="1"/>
    <col min="11014" max="11014" width="23.7109375" customWidth="1"/>
    <col min="11015" max="11015" width="12.28515625" customWidth="1"/>
    <col min="11016" max="11016" width="9.5703125" customWidth="1"/>
    <col min="11017" max="11017" width="26" customWidth="1"/>
    <col min="11018" max="11018" width="120.140625" customWidth="1"/>
    <col min="11019" max="11019" width="13.5703125" customWidth="1"/>
    <col min="11265" max="11265" width="8.28515625" customWidth="1"/>
    <col min="11266" max="11267" width="5.28515625" customWidth="1"/>
    <col min="11268" max="11268" width="5" customWidth="1"/>
    <col min="11269" max="11269" width="30.28515625" customWidth="1"/>
    <col min="11270" max="11270" width="23.7109375" customWidth="1"/>
    <col min="11271" max="11271" width="12.28515625" customWidth="1"/>
    <col min="11272" max="11272" width="9.5703125" customWidth="1"/>
    <col min="11273" max="11273" width="26" customWidth="1"/>
    <col min="11274" max="11274" width="120.140625" customWidth="1"/>
    <col min="11275" max="11275" width="13.5703125" customWidth="1"/>
    <col min="11521" max="11521" width="8.28515625" customWidth="1"/>
    <col min="11522" max="11523" width="5.28515625" customWidth="1"/>
    <col min="11524" max="11524" width="5" customWidth="1"/>
    <col min="11525" max="11525" width="30.28515625" customWidth="1"/>
    <col min="11526" max="11526" width="23.7109375" customWidth="1"/>
    <col min="11527" max="11527" width="12.28515625" customWidth="1"/>
    <col min="11528" max="11528" width="9.5703125" customWidth="1"/>
    <col min="11529" max="11529" width="26" customWidth="1"/>
    <col min="11530" max="11530" width="120.140625" customWidth="1"/>
    <col min="11531" max="11531" width="13.5703125" customWidth="1"/>
    <col min="11777" max="11777" width="8.28515625" customWidth="1"/>
    <col min="11778" max="11779" width="5.28515625" customWidth="1"/>
    <col min="11780" max="11780" width="5" customWidth="1"/>
    <col min="11781" max="11781" width="30.28515625" customWidth="1"/>
    <col min="11782" max="11782" width="23.7109375" customWidth="1"/>
    <col min="11783" max="11783" width="12.28515625" customWidth="1"/>
    <col min="11784" max="11784" width="9.5703125" customWidth="1"/>
    <col min="11785" max="11785" width="26" customWidth="1"/>
    <col min="11786" max="11786" width="120.140625" customWidth="1"/>
    <col min="11787" max="11787" width="13.5703125" customWidth="1"/>
    <col min="12033" max="12033" width="8.28515625" customWidth="1"/>
    <col min="12034" max="12035" width="5.28515625" customWidth="1"/>
    <col min="12036" max="12036" width="5" customWidth="1"/>
    <col min="12037" max="12037" width="30.28515625" customWidth="1"/>
    <col min="12038" max="12038" width="23.7109375" customWidth="1"/>
    <col min="12039" max="12039" width="12.28515625" customWidth="1"/>
    <col min="12040" max="12040" width="9.5703125" customWidth="1"/>
    <col min="12041" max="12041" width="26" customWidth="1"/>
    <col min="12042" max="12042" width="120.140625" customWidth="1"/>
    <col min="12043" max="12043" width="13.5703125" customWidth="1"/>
    <col min="12289" max="12289" width="8.28515625" customWidth="1"/>
    <col min="12290" max="12291" width="5.28515625" customWidth="1"/>
    <col min="12292" max="12292" width="5" customWidth="1"/>
    <col min="12293" max="12293" width="30.28515625" customWidth="1"/>
    <col min="12294" max="12294" width="23.7109375" customWidth="1"/>
    <col min="12295" max="12295" width="12.28515625" customWidth="1"/>
    <col min="12296" max="12296" width="9.5703125" customWidth="1"/>
    <col min="12297" max="12297" width="26" customWidth="1"/>
    <col min="12298" max="12298" width="120.140625" customWidth="1"/>
    <col min="12299" max="12299" width="13.5703125" customWidth="1"/>
    <col min="12545" max="12545" width="8.28515625" customWidth="1"/>
    <col min="12546" max="12547" width="5.28515625" customWidth="1"/>
    <col min="12548" max="12548" width="5" customWidth="1"/>
    <col min="12549" max="12549" width="30.28515625" customWidth="1"/>
    <col min="12550" max="12550" width="23.7109375" customWidth="1"/>
    <col min="12551" max="12551" width="12.28515625" customWidth="1"/>
    <col min="12552" max="12552" width="9.5703125" customWidth="1"/>
    <col min="12553" max="12553" width="26" customWidth="1"/>
    <col min="12554" max="12554" width="120.140625" customWidth="1"/>
    <col min="12555" max="12555" width="13.5703125" customWidth="1"/>
    <col min="12801" max="12801" width="8.28515625" customWidth="1"/>
    <col min="12802" max="12803" width="5.28515625" customWidth="1"/>
    <col min="12804" max="12804" width="5" customWidth="1"/>
    <col min="12805" max="12805" width="30.28515625" customWidth="1"/>
    <col min="12806" max="12806" width="23.7109375" customWidth="1"/>
    <col min="12807" max="12807" width="12.28515625" customWidth="1"/>
    <col min="12808" max="12808" width="9.5703125" customWidth="1"/>
    <col min="12809" max="12809" width="26" customWidth="1"/>
    <col min="12810" max="12810" width="120.140625" customWidth="1"/>
    <col min="12811" max="12811" width="13.5703125" customWidth="1"/>
    <col min="13057" max="13057" width="8.28515625" customWidth="1"/>
    <col min="13058" max="13059" width="5.28515625" customWidth="1"/>
    <col min="13060" max="13060" width="5" customWidth="1"/>
    <col min="13061" max="13061" width="30.28515625" customWidth="1"/>
    <col min="13062" max="13062" width="23.7109375" customWidth="1"/>
    <col min="13063" max="13063" width="12.28515625" customWidth="1"/>
    <col min="13064" max="13064" width="9.5703125" customWidth="1"/>
    <col min="13065" max="13065" width="26" customWidth="1"/>
    <col min="13066" max="13066" width="120.140625" customWidth="1"/>
    <col min="13067" max="13067" width="13.5703125" customWidth="1"/>
    <col min="13313" max="13313" width="8.28515625" customWidth="1"/>
    <col min="13314" max="13315" width="5.28515625" customWidth="1"/>
    <col min="13316" max="13316" width="5" customWidth="1"/>
    <col min="13317" max="13317" width="30.28515625" customWidth="1"/>
    <col min="13318" max="13318" width="23.7109375" customWidth="1"/>
    <col min="13319" max="13319" width="12.28515625" customWidth="1"/>
    <col min="13320" max="13320" width="9.5703125" customWidth="1"/>
    <col min="13321" max="13321" width="26" customWidth="1"/>
    <col min="13322" max="13322" width="120.140625" customWidth="1"/>
    <col min="13323" max="13323" width="13.5703125" customWidth="1"/>
    <col min="13569" max="13569" width="8.28515625" customWidth="1"/>
    <col min="13570" max="13571" width="5.28515625" customWidth="1"/>
    <col min="13572" max="13572" width="5" customWidth="1"/>
    <col min="13573" max="13573" width="30.28515625" customWidth="1"/>
    <col min="13574" max="13574" width="23.7109375" customWidth="1"/>
    <col min="13575" max="13575" width="12.28515625" customWidth="1"/>
    <col min="13576" max="13576" width="9.5703125" customWidth="1"/>
    <col min="13577" max="13577" width="26" customWidth="1"/>
    <col min="13578" max="13578" width="120.140625" customWidth="1"/>
    <col min="13579" max="13579" width="13.5703125" customWidth="1"/>
    <col min="13825" max="13825" width="8.28515625" customWidth="1"/>
    <col min="13826" max="13827" width="5.28515625" customWidth="1"/>
    <col min="13828" max="13828" width="5" customWidth="1"/>
    <col min="13829" max="13829" width="30.28515625" customWidth="1"/>
    <col min="13830" max="13830" width="23.7109375" customWidth="1"/>
    <col min="13831" max="13831" width="12.28515625" customWidth="1"/>
    <col min="13832" max="13832" width="9.5703125" customWidth="1"/>
    <col min="13833" max="13833" width="26" customWidth="1"/>
    <col min="13834" max="13834" width="120.140625" customWidth="1"/>
    <col min="13835" max="13835" width="13.5703125" customWidth="1"/>
    <col min="14081" max="14081" width="8.28515625" customWidth="1"/>
    <col min="14082" max="14083" width="5.28515625" customWidth="1"/>
    <col min="14084" max="14084" width="5" customWidth="1"/>
    <col min="14085" max="14085" width="30.28515625" customWidth="1"/>
    <col min="14086" max="14086" width="23.7109375" customWidth="1"/>
    <col min="14087" max="14087" width="12.28515625" customWidth="1"/>
    <col min="14088" max="14088" width="9.5703125" customWidth="1"/>
    <col min="14089" max="14089" width="26" customWidth="1"/>
    <col min="14090" max="14090" width="120.140625" customWidth="1"/>
    <col min="14091" max="14091" width="13.5703125" customWidth="1"/>
    <col min="14337" max="14337" width="8.28515625" customWidth="1"/>
    <col min="14338" max="14339" width="5.28515625" customWidth="1"/>
    <col min="14340" max="14340" width="5" customWidth="1"/>
    <col min="14341" max="14341" width="30.28515625" customWidth="1"/>
    <col min="14342" max="14342" width="23.7109375" customWidth="1"/>
    <col min="14343" max="14343" width="12.28515625" customWidth="1"/>
    <col min="14344" max="14344" width="9.5703125" customWidth="1"/>
    <col min="14345" max="14345" width="26" customWidth="1"/>
    <col min="14346" max="14346" width="120.140625" customWidth="1"/>
    <col min="14347" max="14347" width="13.5703125" customWidth="1"/>
    <col min="14593" max="14593" width="8.28515625" customWidth="1"/>
    <col min="14594" max="14595" width="5.28515625" customWidth="1"/>
    <col min="14596" max="14596" width="5" customWidth="1"/>
    <col min="14597" max="14597" width="30.28515625" customWidth="1"/>
    <col min="14598" max="14598" width="23.7109375" customWidth="1"/>
    <col min="14599" max="14599" width="12.28515625" customWidth="1"/>
    <col min="14600" max="14600" width="9.5703125" customWidth="1"/>
    <col min="14601" max="14601" width="26" customWidth="1"/>
    <col min="14602" max="14602" width="120.140625" customWidth="1"/>
    <col min="14603" max="14603" width="13.5703125" customWidth="1"/>
    <col min="14849" max="14849" width="8.28515625" customWidth="1"/>
    <col min="14850" max="14851" width="5.28515625" customWidth="1"/>
    <col min="14852" max="14852" width="5" customWidth="1"/>
    <col min="14853" max="14853" width="30.28515625" customWidth="1"/>
    <col min="14854" max="14854" width="23.7109375" customWidth="1"/>
    <col min="14855" max="14855" width="12.28515625" customWidth="1"/>
    <col min="14856" max="14856" width="9.5703125" customWidth="1"/>
    <col min="14857" max="14857" width="26" customWidth="1"/>
    <col min="14858" max="14858" width="120.140625" customWidth="1"/>
    <col min="14859" max="14859" width="13.5703125" customWidth="1"/>
    <col min="15105" max="15105" width="8.28515625" customWidth="1"/>
    <col min="15106" max="15107" width="5.28515625" customWidth="1"/>
    <col min="15108" max="15108" width="5" customWidth="1"/>
    <col min="15109" max="15109" width="30.28515625" customWidth="1"/>
    <col min="15110" max="15110" width="23.7109375" customWidth="1"/>
    <col min="15111" max="15111" width="12.28515625" customWidth="1"/>
    <col min="15112" max="15112" width="9.5703125" customWidth="1"/>
    <col min="15113" max="15113" width="26" customWidth="1"/>
    <col min="15114" max="15114" width="120.140625" customWidth="1"/>
    <col min="15115" max="15115" width="13.5703125" customWidth="1"/>
    <col min="15361" max="15361" width="8.28515625" customWidth="1"/>
    <col min="15362" max="15363" width="5.28515625" customWidth="1"/>
    <col min="15364" max="15364" width="5" customWidth="1"/>
    <col min="15365" max="15365" width="30.28515625" customWidth="1"/>
    <col min="15366" max="15366" width="23.7109375" customWidth="1"/>
    <col min="15367" max="15367" width="12.28515625" customWidth="1"/>
    <col min="15368" max="15368" width="9.5703125" customWidth="1"/>
    <col min="15369" max="15369" width="26" customWidth="1"/>
    <col min="15370" max="15370" width="120.140625" customWidth="1"/>
    <col min="15371" max="15371" width="13.5703125" customWidth="1"/>
    <col min="15617" max="15617" width="8.28515625" customWidth="1"/>
    <col min="15618" max="15619" width="5.28515625" customWidth="1"/>
    <col min="15620" max="15620" width="5" customWidth="1"/>
    <col min="15621" max="15621" width="30.28515625" customWidth="1"/>
    <col min="15622" max="15622" width="23.7109375" customWidth="1"/>
    <col min="15623" max="15623" width="12.28515625" customWidth="1"/>
    <col min="15624" max="15624" width="9.5703125" customWidth="1"/>
    <col min="15625" max="15625" width="26" customWidth="1"/>
    <col min="15626" max="15626" width="120.140625" customWidth="1"/>
    <col min="15627" max="15627" width="13.5703125" customWidth="1"/>
    <col min="15873" max="15873" width="8.28515625" customWidth="1"/>
    <col min="15874" max="15875" width="5.28515625" customWidth="1"/>
    <col min="15876" max="15876" width="5" customWidth="1"/>
    <col min="15877" max="15877" width="30.28515625" customWidth="1"/>
    <col min="15878" max="15878" width="23.7109375" customWidth="1"/>
    <col min="15879" max="15879" width="12.28515625" customWidth="1"/>
    <col min="15880" max="15880" width="9.5703125" customWidth="1"/>
    <col min="15881" max="15881" width="26" customWidth="1"/>
    <col min="15882" max="15882" width="120.140625" customWidth="1"/>
    <col min="15883" max="15883" width="13.5703125" customWidth="1"/>
    <col min="16129" max="16129" width="8.28515625" customWidth="1"/>
    <col min="16130" max="16131" width="5.28515625" customWidth="1"/>
    <col min="16132" max="16132" width="5" customWidth="1"/>
    <col min="16133" max="16133" width="30.28515625" customWidth="1"/>
    <col min="16134" max="16134" width="23.7109375" customWidth="1"/>
    <col min="16135" max="16135" width="12.28515625" customWidth="1"/>
    <col min="16136" max="16136" width="9.5703125" customWidth="1"/>
    <col min="16137" max="16137" width="26" customWidth="1"/>
    <col min="16138" max="16138" width="120.140625" customWidth="1"/>
    <col min="16139" max="16139" width="13.5703125" customWidth="1"/>
  </cols>
  <sheetData>
    <row r="1" spans="1:11" ht="37.9" customHeight="1" x14ac:dyDescent="0.25">
      <c r="A1" s="359" t="s">
        <v>54</v>
      </c>
      <c r="B1" s="360"/>
      <c r="C1" s="360"/>
      <c r="D1" s="360"/>
      <c r="E1" s="360"/>
      <c r="F1" s="360"/>
      <c r="G1" s="360"/>
      <c r="H1" s="360"/>
      <c r="I1" s="360"/>
      <c r="J1" s="360"/>
      <c r="K1" s="360"/>
    </row>
    <row r="2" spans="1:11" ht="15.6" customHeight="1" x14ac:dyDescent="0.25">
      <c r="A2" s="361" t="s">
        <v>384</v>
      </c>
      <c r="B2" s="361"/>
      <c r="C2" s="361"/>
      <c r="D2" s="361"/>
      <c r="E2" s="361"/>
      <c r="F2" s="361"/>
      <c r="G2" s="361"/>
      <c r="H2" s="361"/>
      <c r="I2" s="361"/>
      <c r="J2" s="361"/>
      <c r="K2" s="361"/>
    </row>
    <row r="3" spans="1:11" ht="15.75" thickBot="1" x14ac:dyDescent="0.3"/>
    <row r="4" spans="1:11" ht="66" customHeight="1" thickBot="1" x14ac:dyDescent="0.3">
      <c r="A4" s="362" t="s">
        <v>9</v>
      </c>
      <c r="B4" s="363"/>
      <c r="C4" s="363"/>
      <c r="D4" s="364"/>
      <c r="E4" s="351" t="s">
        <v>55</v>
      </c>
      <c r="F4" s="351" t="s">
        <v>56</v>
      </c>
      <c r="G4" s="351" t="s">
        <v>57</v>
      </c>
      <c r="H4" s="351" t="s">
        <v>58</v>
      </c>
      <c r="I4" s="351" t="s">
        <v>59</v>
      </c>
      <c r="J4" s="366" t="s">
        <v>60</v>
      </c>
      <c r="K4" s="351" t="s">
        <v>61</v>
      </c>
    </row>
    <row r="5" spans="1:11" ht="15.75" thickBot="1" x14ac:dyDescent="0.3">
      <c r="A5" s="125" t="s">
        <v>15</v>
      </c>
      <c r="B5" s="126" t="s">
        <v>16</v>
      </c>
      <c r="C5" s="126" t="s">
        <v>17</v>
      </c>
      <c r="D5" s="126" t="s">
        <v>18</v>
      </c>
      <c r="E5" s="365"/>
      <c r="F5" s="365"/>
      <c r="G5" s="365"/>
      <c r="H5" s="365"/>
      <c r="I5" s="365"/>
      <c r="J5" s="367"/>
      <c r="K5" s="365"/>
    </row>
    <row r="6" spans="1:11" ht="69.599999999999994" customHeight="1" thickBot="1" x14ac:dyDescent="0.3">
      <c r="A6" s="48" t="s">
        <v>62</v>
      </c>
      <c r="B6" s="127">
        <v>0</v>
      </c>
      <c r="C6" s="127"/>
      <c r="D6" s="127"/>
      <c r="E6" s="52" t="s">
        <v>203</v>
      </c>
      <c r="F6" s="53" t="s">
        <v>63</v>
      </c>
      <c r="G6" s="54"/>
      <c r="H6" s="54"/>
      <c r="I6" s="54"/>
      <c r="J6" s="128"/>
      <c r="K6" s="129"/>
    </row>
    <row r="7" spans="1:11" ht="33" customHeight="1" thickBot="1" x14ac:dyDescent="0.3">
      <c r="A7" s="130" t="s">
        <v>62</v>
      </c>
      <c r="B7" s="131">
        <v>0</v>
      </c>
      <c r="C7" s="132" t="s">
        <v>64</v>
      </c>
      <c r="D7" s="131"/>
      <c r="E7" s="133" t="s">
        <v>65</v>
      </c>
      <c r="F7" s="134" t="s">
        <v>44</v>
      </c>
      <c r="G7" s="131" t="s">
        <v>66</v>
      </c>
      <c r="H7" s="131"/>
      <c r="I7" s="134"/>
      <c r="J7" s="135"/>
      <c r="K7" s="136"/>
    </row>
    <row r="8" spans="1:11" ht="224.25" customHeight="1" thickBot="1" x14ac:dyDescent="0.3">
      <c r="A8" s="130" t="s">
        <v>62</v>
      </c>
      <c r="B8" s="137">
        <v>0</v>
      </c>
      <c r="C8" s="132" t="s">
        <v>64</v>
      </c>
      <c r="D8" s="137">
        <v>1</v>
      </c>
      <c r="E8" s="133" t="s">
        <v>67</v>
      </c>
      <c r="F8" s="134" t="s">
        <v>44</v>
      </c>
      <c r="G8" s="131" t="s">
        <v>66</v>
      </c>
      <c r="H8" s="138" t="s">
        <v>400</v>
      </c>
      <c r="I8" s="140" t="s">
        <v>68</v>
      </c>
      <c r="J8" s="228" t="s">
        <v>479</v>
      </c>
      <c r="K8" s="141"/>
    </row>
    <row r="9" spans="1:11" ht="87" customHeight="1" thickBot="1" x14ac:dyDescent="0.3">
      <c r="A9" s="130" t="s">
        <v>62</v>
      </c>
      <c r="B9" s="137">
        <v>0</v>
      </c>
      <c r="C9" s="132" t="s">
        <v>64</v>
      </c>
      <c r="D9" s="137">
        <v>2</v>
      </c>
      <c r="E9" s="133" t="s">
        <v>241</v>
      </c>
      <c r="F9" s="133" t="s">
        <v>69</v>
      </c>
      <c r="G9" s="131" t="s">
        <v>66</v>
      </c>
      <c r="H9" s="138" t="s">
        <v>400</v>
      </c>
      <c r="I9" s="133" t="s">
        <v>242</v>
      </c>
      <c r="J9" s="228" t="s">
        <v>455</v>
      </c>
      <c r="K9" s="152"/>
    </row>
    <row r="10" spans="1:11" ht="409.6" customHeight="1" thickBot="1" x14ac:dyDescent="0.3">
      <c r="A10" s="58" t="s">
        <v>62</v>
      </c>
      <c r="B10" s="115">
        <v>0</v>
      </c>
      <c r="C10" s="60" t="s">
        <v>64</v>
      </c>
      <c r="D10" s="115">
        <v>3</v>
      </c>
      <c r="E10" s="53" t="s">
        <v>243</v>
      </c>
      <c r="F10" s="53" t="s">
        <v>69</v>
      </c>
      <c r="G10" s="54" t="s">
        <v>66</v>
      </c>
      <c r="H10" s="138" t="s">
        <v>400</v>
      </c>
      <c r="I10" s="53" t="s">
        <v>244</v>
      </c>
      <c r="J10" s="193" t="s">
        <v>398</v>
      </c>
      <c r="K10" s="56"/>
    </row>
    <row r="11" spans="1:11" ht="122.25" customHeight="1" thickBot="1" x14ac:dyDescent="0.3">
      <c r="A11" s="130" t="s">
        <v>62</v>
      </c>
      <c r="B11" s="137">
        <v>0</v>
      </c>
      <c r="C11" s="132" t="s">
        <v>64</v>
      </c>
      <c r="D11" s="137">
        <v>4</v>
      </c>
      <c r="E11" s="133" t="s">
        <v>245</v>
      </c>
      <c r="F11" s="133" t="s">
        <v>246</v>
      </c>
      <c r="G11" s="131" t="s">
        <v>66</v>
      </c>
      <c r="H11" s="138" t="s">
        <v>400</v>
      </c>
      <c r="I11" s="133" t="s">
        <v>70</v>
      </c>
      <c r="J11" s="236" t="s">
        <v>469</v>
      </c>
      <c r="K11" s="139"/>
    </row>
    <row r="12" spans="1:11" ht="87" customHeight="1" thickBot="1" x14ac:dyDescent="0.3">
      <c r="A12" s="58" t="s">
        <v>62</v>
      </c>
      <c r="B12" s="115">
        <v>0</v>
      </c>
      <c r="C12" s="60" t="s">
        <v>64</v>
      </c>
      <c r="D12" s="115">
        <v>5</v>
      </c>
      <c r="E12" s="53" t="s">
        <v>247</v>
      </c>
      <c r="F12" s="53" t="s">
        <v>248</v>
      </c>
      <c r="G12" s="54" t="s">
        <v>66</v>
      </c>
      <c r="H12" s="138" t="s">
        <v>400</v>
      </c>
      <c r="I12" s="53" t="s">
        <v>249</v>
      </c>
      <c r="J12" s="188" t="s">
        <v>385</v>
      </c>
      <c r="K12" s="56"/>
    </row>
    <row r="13" spans="1:11" ht="84.75" thickBot="1" x14ac:dyDescent="0.3">
      <c r="A13" s="130" t="s">
        <v>62</v>
      </c>
      <c r="B13" s="137">
        <v>0</v>
      </c>
      <c r="C13" s="132" t="s">
        <v>64</v>
      </c>
      <c r="D13" s="137">
        <v>6</v>
      </c>
      <c r="E13" s="133" t="s">
        <v>250</v>
      </c>
      <c r="F13" s="133" t="s">
        <v>251</v>
      </c>
      <c r="G13" s="131" t="s">
        <v>66</v>
      </c>
      <c r="H13" s="138" t="s">
        <v>400</v>
      </c>
      <c r="I13" s="133" t="s">
        <v>253</v>
      </c>
      <c r="J13" s="193" t="s">
        <v>456</v>
      </c>
      <c r="K13" s="139"/>
    </row>
    <row r="14" spans="1:11" ht="141" customHeight="1" thickBot="1" x14ac:dyDescent="0.3">
      <c r="A14" s="130" t="s">
        <v>62</v>
      </c>
      <c r="B14" s="137">
        <v>0</v>
      </c>
      <c r="C14" s="132" t="s">
        <v>64</v>
      </c>
      <c r="D14" s="137">
        <v>7</v>
      </c>
      <c r="E14" s="133" t="s">
        <v>254</v>
      </c>
      <c r="F14" s="133" t="s">
        <v>255</v>
      </c>
      <c r="G14" s="131" t="s">
        <v>66</v>
      </c>
      <c r="H14" s="138" t="s">
        <v>400</v>
      </c>
      <c r="I14" s="133" t="s">
        <v>71</v>
      </c>
      <c r="J14" s="193" t="s">
        <v>399</v>
      </c>
      <c r="K14" s="139"/>
    </row>
    <row r="15" spans="1:11" ht="93" customHeight="1" thickBot="1" x14ac:dyDescent="0.3">
      <c r="A15" s="130" t="s">
        <v>62</v>
      </c>
      <c r="B15" s="137">
        <v>0</v>
      </c>
      <c r="C15" s="132" t="s">
        <v>64</v>
      </c>
      <c r="D15" s="137">
        <v>8</v>
      </c>
      <c r="E15" s="133" t="s">
        <v>72</v>
      </c>
      <c r="F15" s="133" t="s">
        <v>44</v>
      </c>
      <c r="G15" s="131" t="s">
        <v>66</v>
      </c>
      <c r="H15" s="138" t="s">
        <v>400</v>
      </c>
      <c r="I15" s="133" t="s">
        <v>256</v>
      </c>
      <c r="J15" s="247" t="s">
        <v>476</v>
      </c>
      <c r="K15" s="139"/>
    </row>
    <row r="16" spans="1:11" ht="136.5" customHeight="1" thickBot="1" x14ac:dyDescent="0.3">
      <c r="A16" s="130" t="s">
        <v>62</v>
      </c>
      <c r="B16" s="137">
        <v>0</v>
      </c>
      <c r="C16" s="132" t="s">
        <v>64</v>
      </c>
      <c r="D16" s="137">
        <v>9</v>
      </c>
      <c r="E16" s="133" t="s">
        <v>257</v>
      </c>
      <c r="F16" s="133" t="s">
        <v>258</v>
      </c>
      <c r="G16" s="131" t="s">
        <v>66</v>
      </c>
      <c r="H16" s="138" t="s">
        <v>400</v>
      </c>
      <c r="I16" s="133" t="s">
        <v>259</v>
      </c>
      <c r="J16" s="193" t="s">
        <v>323</v>
      </c>
      <c r="K16" s="139"/>
    </row>
    <row r="17" spans="1:11" ht="168.75" thickBot="1" x14ac:dyDescent="0.3">
      <c r="A17" s="130" t="s">
        <v>62</v>
      </c>
      <c r="B17" s="137">
        <v>0</v>
      </c>
      <c r="C17" s="132" t="s">
        <v>64</v>
      </c>
      <c r="D17" s="137">
        <v>10</v>
      </c>
      <c r="E17" s="133" t="s">
        <v>73</v>
      </c>
      <c r="F17" s="133" t="s">
        <v>74</v>
      </c>
      <c r="G17" s="131" t="s">
        <v>66</v>
      </c>
      <c r="H17" s="138" t="s">
        <v>400</v>
      </c>
      <c r="I17" s="133" t="s">
        <v>260</v>
      </c>
      <c r="J17" s="193" t="s">
        <v>468</v>
      </c>
      <c r="K17" s="139"/>
    </row>
    <row r="18" spans="1:11" ht="156.75" thickBot="1" x14ac:dyDescent="0.3">
      <c r="A18" s="130" t="s">
        <v>62</v>
      </c>
      <c r="B18" s="137">
        <v>0</v>
      </c>
      <c r="C18" s="132" t="s">
        <v>64</v>
      </c>
      <c r="D18" s="137">
        <v>11</v>
      </c>
      <c r="E18" s="133" t="s">
        <v>75</v>
      </c>
      <c r="F18" s="133" t="s">
        <v>74</v>
      </c>
      <c r="G18" s="131" t="s">
        <v>66</v>
      </c>
      <c r="H18" s="138" t="s">
        <v>400</v>
      </c>
      <c r="I18" s="133" t="s">
        <v>261</v>
      </c>
      <c r="J18" s="193" t="s">
        <v>76</v>
      </c>
      <c r="K18" s="139"/>
    </row>
    <row r="19" spans="1:11" ht="60.75" thickBot="1" x14ac:dyDescent="0.3">
      <c r="A19" s="130" t="s">
        <v>62</v>
      </c>
      <c r="B19" s="137">
        <v>0</v>
      </c>
      <c r="C19" s="132" t="s">
        <v>64</v>
      </c>
      <c r="D19" s="137">
        <v>12</v>
      </c>
      <c r="E19" s="133" t="s">
        <v>77</v>
      </c>
      <c r="F19" s="133" t="s">
        <v>44</v>
      </c>
      <c r="G19" s="131" t="s">
        <v>66</v>
      </c>
      <c r="H19" s="138" t="s">
        <v>400</v>
      </c>
      <c r="I19" s="133" t="s">
        <v>78</v>
      </c>
      <c r="J19" s="193" t="s">
        <v>470</v>
      </c>
      <c r="K19" s="139"/>
    </row>
    <row r="20" spans="1:11" ht="180.75" thickBot="1" x14ac:dyDescent="0.3">
      <c r="A20" s="58" t="s">
        <v>62</v>
      </c>
      <c r="B20" s="115">
        <v>0</v>
      </c>
      <c r="C20" s="60" t="s">
        <v>64</v>
      </c>
      <c r="D20" s="115">
        <v>13</v>
      </c>
      <c r="E20" s="53" t="s">
        <v>262</v>
      </c>
      <c r="F20" s="53" t="s">
        <v>69</v>
      </c>
      <c r="G20" s="54" t="s">
        <v>66</v>
      </c>
      <c r="H20" s="138" t="s">
        <v>400</v>
      </c>
      <c r="I20" s="53" t="s">
        <v>263</v>
      </c>
      <c r="J20" s="189" t="s">
        <v>238</v>
      </c>
      <c r="K20" s="139"/>
    </row>
    <row r="21" spans="1:11" ht="168.75" thickBot="1" x14ac:dyDescent="0.3">
      <c r="A21" s="130" t="s">
        <v>62</v>
      </c>
      <c r="B21" s="137">
        <v>0</v>
      </c>
      <c r="C21" s="132" t="s">
        <v>64</v>
      </c>
      <c r="D21" s="137">
        <v>14</v>
      </c>
      <c r="E21" s="133" t="s">
        <v>264</v>
      </c>
      <c r="F21" s="133" t="s">
        <v>265</v>
      </c>
      <c r="G21" s="131" t="s">
        <v>66</v>
      </c>
      <c r="H21" s="138" t="s">
        <v>400</v>
      </c>
      <c r="I21" s="133" t="s">
        <v>266</v>
      </c>
      <c r="J21" s="188" t="s">
        <v>324</v>
      </c>
      <c r="K21" s="139"/>
    </row>
    <row r="22" spans="1:11" ht="300.75" thickBot="1" x14ac:dyDescent="0.3">
      <c r="A22" s="58" t="s">
        <v>62</v>
      </c>
      <c r="B22" s="115">
        <v>0</v>
      </c>
      <c r="C22" s="60" t="s">
        <v>64</v>
      </c>
      <c r="D22" s="115">
        <v>15</v>
      </c>
      <c r="E22" s="53" t="s">
        <v>267</v>
      </c>
      <c r="F22" s="53" t="s">
        <v>44</v>
      </c>
      <c r="G22" s="54" t="s">
        <v>66</v>
      </c>
      <c r="H22" s="138" t="s">
        <v>400</v>
      </c>
      <c r="I22" s="53" t="s">
        <v>268</v>
      </c>
      <c r="J22" s="190" t="s">
        <v>386</v>
      </c>
      <c r="K22" s="56"/>
    </row>
    <row r="23" spans="1:11" s="57" customFormat="1" ht="48.75" thickBot="1" x14ac:dyDescent="0.3">
      <c r="A23" s="48" t="s">
        <v>62</v>
      </c>
      <c r="B23" s="49">
        <v>0</v>
      </c>
      <c r="C23" s="50" t="s">
        <v>79</v>
      </c>
      <c r="D23" s="51"/>
      <c r="E23" s="52" t="s">
        <v>80</v>
      </c>
      <c r="F23" s="53" t="s">
        <v>44</v>
      </c>
      <c r="G23" s="54" t="s">
        <v>66</v>
      </c>
      <c r="H23" s="55"/>
      <c r="I23" s="53"/>
      <c r="J23" s="188"/>
      <c r="K23" s="56"/>
    </row>
    <row r="24" spans="1:11" ht="126" customHeight="1" thickBot="1" x14ac:dyDescent="0.3">
      <c r="A24" s="58" t="s">
        <v>62</v>
      </c>
      <c r="B24" s="59">
        <v>0</v>
      </c>
      <c r="C24" s="60" t="s">
        <v>79</v>
      </c>
      <c r="D24" s="61" t="s">
        <v>81</v>
      </c>
      <c r="E24" s="53" t="s">
        <v>269</v>
      </c>
      <c r="F24" s="53" t="s">
        <v>248</v>
      </c>
      <c r="G24" s="54" t="s">
        <v>66</v>
      </c>
      <c r="H24" s="55" t="s">
        <v>400</v>
      </c>
      <c r="I24" s="53" t="s">
        <v>270</v>
      </c>
      <c r="J24" s="188" t="s">
        <v>410</v>
      </c>
      <c r="K24" s="56"/>
    </row>
    <row r="25" spans="1:11" ht="84" customHeight="1" thickBot="1" x14ac:dyDescent="0.3">
      <c r="A25" s="58" t="s">
        <v>62</v>
      </c>
      <c r="B25" s="59">
        <v>0</v>
      </c>
      <c r="C25" s="60" t="s">
        <v>79</v>
      </c>
      <c r="D25" s="61" t="s">
        <v>82</v>
      </c>
      <c r="E25" s="53" t="s">
        <v>271</v>
      </c>
      <c r="F25" s="53" t="s">
        <v>251</v>
      </c>
      <c r="G25" s="54" t="s">
        <v>66</v>
      </c>
      <c r="H25" s="55" t="s">
        <v>400</v>
      </c>
      <c r="I25" s="53" t="s">
        <v>272</v>
      </c>
      <c r="J25" s="188" t="s">
        <v>83</v>
      </c>
      <c r="K25" s="56"/>
    </row>
    <row r="26" spans="1:11" ht="112.5" customHeight="1" thickBot="1" x14ac:dyDescent="0.3">
      <c r="A26" s="58" t="s">
        <v>62</v>
      </c>
      <c r="B26" s="59">
        <v>0</v>
      </c>
      <c r="C26" s="60" t="s">
        <v>79</v>
      </c>
      <c r="D26" s="61" t="s">
        <v>84</v>
      </c>
      <c r="E26" s="53" t="s">
        <v>85</v>
      </c>
      <c r="F26" s="53" t="s">
        <v>248</v>
      </c>
      <c r="G26" s="54" t="s">
        <v>66</v>
      </c>
      <c r="H26" s="55" t="s">
        <v>400</v>
      </c>
      <c r="I26" s="53" t="s">
        <v>86</v>
      </c>
      <c r="J26" s="188" t="s">
        <v>401</v>
      </c>
      <c r="K26" s="56"/>
    </row>
    <row r="27" spans="1:11" ht="87.75" customHeight="1" thickBot="1" x14ac:dyDescent="0.3">
      <c r="A27" s="58" t="s">
        <v>62</v>
      </c>
      <c r="B27" s="59">
        <v>0</v>
      </c>
      <c r="C27" s="60" t="s">
        <v>79</v>
      </c>
      <c r="D27" s="61" t="s">
        <v>87</v>
      </c>
      <c r="E27" s="53" t="s">
        <v>88</v>
      </c>
      <c r="F27" s="53" t="s">
        <v>248</v>
      </c>
      <c r="G27" s="54" t="s">
        <v>66</v>
      </c>
      <c r="H27" s="55" t="s">
        <v>400</v>
      </c>
      <c r="I27" s="53" t="s">
        <v>89</v>
      </c>
      <c r="J27" s="188" t="s">
        <v>402</v>
      </c>
      <c r="K27" s="56"/>
    </row>
    <row r="28" spans="1:11" ht="197.25" customHeight="1" thickBot="1" x14ac:dyDescent="0.3">
      <c r="A28" s="58" t="s">
        <v>62</v>
      </c>
      <c r="B28" s="59">
        <v>0</v>
      </c>
      <c r="C28" s="60" t="s">
        <v>79</v>
      </c>
      <c r="D28" s="61" t="s">
        <v>90</v>
      </c>
      <c r="E28" s="53" t="s">
        <v>91</v>
      </c>
      <c r="F28" s="53" t="s">
        <v>44</v>
      </c>
      <c r="G28" s="54" t="s">
        <v>66</v>
      </c>
      <c r="H28" s="55" t="s">
        <v>400</v>
      </c>
      <c r="I28" s="53" t="s">
        <v>273</v>
      </c>
      <c r="J28" s="188" t="s">
        <v>411</v>
      </c>
      <c r="K28" s="56"/>
    </row>
    <row r="29" spans="1:11" ht="95.25" customHeight="1" thickBot="1" x14ac:dyDescent="0.3">
      <c r="A29" s="58" t="s">
        <v>62</v>
      </c>
      <c r="B29" s="59">
        <v>0</v>
      </c>
      <c r="C29" s="60" t="s">
        <v>79</v>
      </c>
      <c r="D29" s="61" t="s">
        <v>92</v>
      </c>
      <c r="E29" s="53" t="s">
        <v>274</v>
      </c>
      <c r="F29" s="53" t="s">
        <v>275</v>
      </c>
      <c r="G29" s="54" t="s">
        <v>66</v>
      </c>
      <c r="H29" s="55" t="s">
        <v>400</v>
      </c>
      <c r="I29" s="53" t="s">
        <v>276</v>
      </c>
      <c r="J29" s="188" t="s">
        <v>83</v>
      </c>
      <c r="K29" s="56"/>
    </row>
    <row r="30" spans="1:11" ht="132.75" thickBot="1" x14ac:dyDescent="0.3">
      <c r="A30" s="58" t="s">
        <v>62</v>
      </c>
      <c r="B30" s="59">
        <v>0</v>
      </c>
      <c r="C30" s="60" t="s">
        <v>79</v>
      </c>
      <c r="D30" s="61" t="s">
        <v>94</v>
      </c>
      <c r="E30" s="53" t="s">
        <v>95</v>
      </c>
      <c r="F30" s="53" t="s">
        <v>248</v>
      </c>
      <c r="G30" s="54" t="s">
        <v>66</v>
      </c>
      <c r="H30" s="55" t="s">
        <v>400</v>
      </c>
      <c r="I30" s="53" t="s">
        <v>97</v>
      </c>
      <c r="J30" s="194" t="s">
        <v>403</v>
      </c>
      <c r="K30" s="56"/>
    </row>
    <row r="31" spans="1:11" ht="24.75" thickBot="1" x14ac:dyDescent="0.3">
      <c r="A31" s="147" t="s">
        <v>62</v>
      </c>
      <c r="B31" s="148">
        <v>0</v>
      </c>
      <c r="C31" s="149" t="s">
        <v>98</v>
      </c>
      <c r="D31" s="154"/>
      <c r="E31" s="151" t="s">
        <v>99</v>
      </c>
      <c r="F31" s="133" t="s">
        <v>100</v>
      </c>
      <c r="G31" s="131" t="s">
        <v>66</v>
      </c>
      <c r="H31" s="138"/>
      <c r="I31" s="133"/>
      <c r="J31" s="193"/>
      <c r="K31" s="56"/>
    </row>
    <row r="32" spans="1:11" ht="182.25" customHeight="1" thickBot="1" x14ac:dyDescent="0.3">
      <c r="A32" s="130" t="s">
        <v>62</v>
      </c>
      <c r="B32" s="146">
        <v>0</v>
      </c>
      <c r="C32" s="132" t="s">
        <v>98</v>
      </c>
      <c r="D32" s="155" t="s">
        <v>81</v>
      </c>
      <c r="E32" s="133" t="s">
        <v>277</v>
      </c>
      <c r="F32" s="133" t="s">
        <v>100</v>
      </c>
      <c r="G32" s="131" t="s">
        <v>66</v>
      </c>
      <c r="H32" s="55" t="s">
        <v>400</v>
      </c>
      <c r="I32" s="133" t="s">
        <v>278</v>
      </c>
      <c r="J32" s="188" t="s">
        <v>388</v>
      </c>
      <c r="K32" s="56"/>
    </row>
    <row r="33" spans="1:11" ht="120.75" thickBot="1" x14ac:dyDescent="0.3">
      <c r="A33" s="58" t="s">
        <v>62</v>
      </c>
      <c r="B33" s="59">
        <v>0</v>
      </c>
      <c r="C33" s="60" t="s">
        <v>98</v>
      </c>
      <c r="D33" s="61" t="s">
        <v>82</v>
      </c>
      <c r="E33" s="53" t="s">
        <v>279</v>
      </c>
      <c r="F33" s="53" t="s">
        <v>100</v>
      </c>
      <c r="G33" s="54" t="s">
        <v>66</v>
      </c>
      <c r="H33" s="55" t="s">
        <v>400</v>
      </c>
      <c r="I33" s="53" t="s">
        <v>280</v>
      </c>
      <c r="J33" s="191" t="s">
        <v>387</v>
      </c>
      <c r="K33" s="56"/>
    </row>
    <row r="34" spans="1:11" ht="48.75" thickBot="1" x14ac:dyDescent="0.3">
      <c r="A34" s="58" t="s">
        <v>62</v>
      </c>
      <c r="B34" s="59">
        <v>0</v>
      </c>
      <c r="C34" s="60" t="s">
        <v>98</v>
      </c>
      <c r="D34" s="61" t="s">
        <v>84</v>
      </c>
      <c r="E34" s="53" t="s">
        <v>101</v>
      </c>
      <c r="F34" s="53" t="s">
        <v>100</v>
      </c>
      <c r="G34" s="54" t="s">
        <v>66</v>
      </c>
      <c r="H34" s="55" t="s">
        <v>400</v>
      </c>
      <c r="I34" s="53" t="s">
        <v>102</v>
      </c>
      <c r="J34" s="188" t="s">
        <v>391</v>
      </c>
      <c r="K34" s="56"/>
    </row>
    <row r="35" spans="1:11" ht="72.75" thickBot="1" x14ac:dyDescent="0.3">
      <c r="A35" s="58" t="s">
        <v>62</v>
      </c>
      <c r="B35" s="59">
        <v>0</v>
      </c>
      <c r="C35" s="60" t="s">
        <v>98</v>
      </c>
      <c r="D35" s="61" t="s">
        <v>87</v>
      </c>
      <c r="E35" s="53" t="s">
        <v>213</v>
      </c>
      <c r="F35" s="53" t="s">
        <v>100</v>
      </c>
      <c r="G35" s="54" t="s">
        <v>66</v>
      </c>
      <c r="H35" s="55" t="s">
        <v>400</v>
      </c>
      <c r="I35" s="53" t="s">
        <v>281</v>
      </c>
      <c r="J35" s="188" t="s">
        <v>389</v>
      </c>
      <c r="K35" s="56"/>
    </row>
    <row r="36" spans="1:11" ht="108.75" thickBot="1" x14ac:dyDescent="0.3">
      <c r="A36" s="58" t="s">
        <v>62</v>
      </c>
      <c r="B36" s="59">
        <v>0</v>
      </c>
      <c r="C36" s="60" t="s">
        <v>98</v>
      </c>
      <c r="D36" s="61" t="s">
        <v>90</v>
      </c>
      <c r="E36" s="53" t="s">
        <v>282</v>
      </c>
      <c r="F36" s="53" t="s">
        <v>100</v>
      </c>
      <c r="G36" s="54" t="s">
        <v>66</v>
      </c>
      <c r="H36" s="55" t="s">
        <v>400</v>
      </c>
      <c r="I36" s="53" t="s">
        <v>283</v>
      </c>
      <c r="J36" s="188" t="s">
        <v>390</v>
      </c>
      <c r="K36" s="56"/>
    </row>
    <row r="37" spans="1:11" ht="144.75" thickBot="1" x14ac:dyDescent="0.3">
      <c r="A37" s="58" t="s">
        <v>62</v>
      </c>
      <c r="B37" s="59">
        <v>0</v>
      </c>
      <c r="C37" s="60" t="s">
        <v>98</v>
      </c>
      <c r="D37" s="61" t="s">
        <v>92</v>
      </c>
      <c r="E37" s="53" t="s">
        <v>284</v>
      </c>
      <c r="F37" s="53" t="s">
        <v>100</v>
      </c>
      <c r="G37" s="54" t="s">
        <v>66</v>
      </c>
      <c r="H37" s="55" t="s">
        <v>400</v>
      </c>
      <c r="I37" s="53" t="s">
        <v>285</v>
      </c>
      <c r="J37" s="188" t="s">
        <v>392</v>
      </c>
      <c r="K37" s="56"/>
    </row>
    <row r="38" spans="1:11" ht="108.75" thickBot="1" x14ac:dyDescent="0.3">
      <c r="A38" s="58" t="s">
        <v>62</v>
      </c>
      <c r="B38" s="59">
        <v>0</v>
      </c>
      <c r="C38" s="60" t="s">
        <v>98</v>
      </c>
      <c r="D38" s="61" t="s">
        <v>94</v>
      </c>
      <c r="E38" s="53" t="s">
        <v>286</v>
      </c>
      <c r="F38" s="53" t="s">
        <v>100</v>
      </c>
      <c r="G38" s="54" t="s">
        <v>66</v>
      </c>
      <c r="H38" s="55" t="s">
        <v>400</v>
      </c>
      <c r="I38" s="53" t="s">
        <v>287</v>
      </c>
      <c r="J38" s="188" t="s">
        <v>393</v>
      </c>
      <c r="K38" s="56"/>
    </row>
    <row r="39" spans="1:11" ht="60.75" thickBot="1" x14ac:dyDescent="0.3">
      <c r="A39" s="147" t="s">
        <v>62</v>
      </c>
      <c r="B39" s="148">
        <v>0</v>
      </c>
      <c r="C39" s="149" t="s">
        <v>103</v>
      </c>
      <c r="D39" s="150"/>
      <c r="E39" s="151" t="s">
        <v>104</v>
      </c>
      <c r="F39" s="133" t="s">
        <v>100</v>
      </c>
      <c r="G39" s="131" t="s">
        <v>288</v>
      </c>
      <c r="H39" s="138"/>
      <c r="I39" s="133"/>
      <c r="J39" s="193"/>
      <c r="K39" s="139"/>
    </row>
    <row r="40" spans="1:11" s="22" customFormat="1" ht="96.75" thickBot="1" x14ac:dyDescent="0.3">
      <c r="A40" s="130" t="s">
        <v>62</v>
      </c>
      <c r="B40" s="146">
        <v>0</v>
      </c>
      <c r="C40" s="132" t="s">
        <v>103</v>
      </c>
      <c r="D40" s="137">
        <v>1</v>
      </c>
      <c r="E40" s="133" t="s">
        <v>105</v>
      </c>
      <c r="F40" s="133" t="s">
        <v>100</v>
      </c>
      <c r="G40" s="131" t="s">
        <v>288</v>
      </c>
      <c r="H40" s="138"/>
      <c r="I40" s="133" t="s">
        <v>106</v>
      </c>
      <c r="J40" s="193" t="s">
        <v>329</v>
      </c>
      <c r="K40" s="139"/>
    </row>
    <row r="41" spans="1:11" ht="117.75" customHeight="1" thickBot="1" x14ac:dyDescent="0.3">
      <c r="A41" s="130" t="s">
        <v>62</v>
      </c>
      <c r="B41" s="146">
        <v>0</v>
      </c>
      <c r="C41" s="132" t="s">
        <v>103</v>
      </c>
      <c r="D41" s="137">
        <v>2</v>
      </c>
      <c r="E41" s="133" t="s">
        <v>107</v>
      </c>
      <c r="F41" s="133" t="s">
        <v>100</v>
      </c>
      <c r="G41" s="131" t="s">
        <v>288</v>
      </c>
      <c r="H41" s="138"/>
      <c r="I41" s="133" t="s">
        <v>108</v>
      </c>
      <c r="J41" s="193" t="s">
        <v>329</v>
      </c>
      <c r="K41" s="139"/>
    </row>
    <row r="42" spans="1:11" ht="78" customHeight="1" thickBot="1" x14ac:dyDescent="0.3">
      <c r="A42" s="130" t="s">
        <v>62</v>
      </c>
      <c r="B42" s="146">
        <v>0</v>
      </c>
      <c r="C42" s="132" t="s">
        <v>103</v>
      </c>
      <c r="D42" s="137">
        <v>3</v>
      </c>
      <c r="E42" s="133" t="s">
        <v>289</v>
      </c>
      <c r="F42" s="133" t="s">
        <v>100</v>
      </c>
      <c r="G42" s="131" t="s">
        <v>288</v>
      </c>
      <c r="H42" s="138"/>
      <c r="I42" s="133" t="s">
        <v>290</v>
      </c>
      <c r="J42" s="193" t="s">
        <v>329</v>
      </c>
      <c r="K42" s="139"/>
    </row>
    <row r="43" spans="1:11" ht="96.75" thickBot="1" x14ac:dyDescent="0.3">
      <c r="A43" s="130" t="s">
        <v>62</v>
      </c>
      <c r="B43" s="146">
        <v>0</v>
      </c>
      <c r="C43" s="132" t="s">
        <v>103</v>
      </c>
      <c r="D43" s="137">
        <v>4</v>
      </c>
      <c r="E43" s="133" t="s">
        <v>109</v>
      </c>
      <c r="F43" s="133" t="s">
        <v>100</v>
      </c>
      <c r="G43" s="131" t="s">
        <v>288</v>
      </c>
      <c r="H43" s="138"/>
      <c r="I43" s="133" t="s">
        <v>110</v>
      </c>
      <c r="J43" s="193" t="s">
        <v>329</v>
      </c>
      <c r="K43" s="139"/>
    </row>
    <row r="44" spans="1:11" ht="96.75" thickBot="1" x14ac:dyDescent="0.3">
      <c r="A44" s="130" t="s">
        <v>62</v>
      </c>
      <c r="B44" s="146">
        <v>0</v>
      </c>
      <c r="C44" s="132" t="s">
        <v>103</v>
      </c>
      <c r="D44" s="137">
        <v>5</v>
      </c>
      <c r="E44" s="133" t="s">
        <v>111</v>
      </c>
      <c r="F44" s="133" t="s">
        <v>100</v>
      </c>
      <c r="G44" s="131" t="s">
        <v>288</v>
      </c>
      <c r="H44" s="138"/>
      <c r="I44" s="133" t="s">
        <v>112</v>
      </c>
      <c r="J44" s="193" t="s">
        <v>329</v>
      </c>
      <c r="K44" s="139"/>
    </row>
    <row r="45" spans="1:11" ht="192.75" thickBot="1" x14ac:dyDescent="0.3">
      <c r="A45" s="130" t="s">
        <v>62</v>
      </c>
      <c r="B45" s="146">
        <v>0</v>
      </c>
      <c r="C45" s="132" t="s">
        <v>103</v>
      </c>
      <c r="D45" s="137">
        <v>6</v>
      </c>
      <c r="E45" s="133" t="s">
        <v>113</v>
      </c>
      <c r="F45" s="133" t="s">
        <v>100</v>
      </c>
      <c r="G45" s="131" t="s">
        <v>288</v>
      </c>
      <c r="H45" s="138"/>
      <c r="I45" s="133" t="s">
        <v>114</v>
      </c>
      <c r="J45" s="193" t="s">
        <v>329</v>
      </c>
      <c r="K45" s="139"/>
    </row>
    <row r="46" spans="1:11" ht="120.75" thickBot="1" x14ac:dyDescent="0.3">
      <c r="A46" s="130" t="s">
        <v>62</v>
      </c>
      <c r="B46" s="146">
        <v>0</v>
      </c>
      <c r="C46" s="132" t="s">
        <v>103</v>
      </c>
      <c r="D46" s="137">
        <v>7</v>
      </c>
      <c r="E46" s="133" t="s">
        <v>115</v>
      </c>
      <c r="F46" s="133" t="s">
        <v>100</v>
      </c>
      <c r="G46" s="131" t="s">
        <v>288</v>
      </c>
      <c r="H46" s="138"/>
      <c r="I46" s="133" t="s">
        <v>116</v>
      </c>
      <c r="J46" s="193" t="s">
        <v>329</v>
      </c>
      <c r="K46" s="139"/>
    </row>
    <row r="47" spans="1:11" ht="48.75" thickBot="1" x14ac:dyDescent="0.3">
      <c r="A47" s="147" t="s">
        <v>62</v>
      </c>
      <c r="B47" s="148">
        <v>0</v>
      </c>
      <c r="C47" s="149" t="s">
        <v>117</v>
      </c>
      <c r="D47" s="150"/>
      <c r="E47" s="151" t="s">
        <v>118</v>
      </c>
      <c r="F47" s="133" t="s">
        <v>100</v>
      </c>
      <c r="G47" s="131" t="s">
        <v>66</v>
      </c>
      <c r="H47" s="138"/>
      <c r="I47" s="133"/>
      <c r="J47" s="193"/>
      <c r="K47" s="139"/>
    </row>
    <row r="48" spans="1:11" ht="75" customHeight="1" thickBot="1" x14ac:dyDescent="0.3">
      <c r="A48" s="130" t="s">
        <v>62</v>
      </c>
      <c r="B48" s="146">
        <v>0</v>
      </c>
      <c r="C48" s="132" t="s">
        <v>117</v>
      </c>
      <c r="D48" s="137">
        <v>1</v>
      </c>
      <c r="E48" s="133" t="s">
        <v>216</v>
      </c>
      <c r="F48" s="133" t="s">
        <v>100</v>
      </c>
      <c r="G48" s="131" t="s">
        <v>66</v>
      </c>
      <c r="H48" s="55" t="s">
        <v>400</v>
      </c>
      <c r="I48" s="133" t="s">
        <v>291</v>
      </c>
      <c r="J48" s="193" t="s">
        <v>478</v>
      </c>
      <c r="K48" s="139"/>
    </row>
    <row r="49" spans="1:11" ht="48.75" thickBot="1" x14ac:dyDescent="0.3">
      <c r="A49" s="130" t="s">
        <v>62</v>
      </c>
      <c r="B49" s="146">
        <v>0</v>
      </c>
      <c r="C49" s="132" t="s">
        <v>117</v>
      </c>
      <c r="D49" s="137">
        <v>2</v>
      </c>
      <c r="E49" s="133" t="s">
        <v>292</v>
      </c>
      <c r="F49" s="133" t="s">
        <v>100</v>
      </c>
      <c r="G49" s="131" t="s">
        <v>66</v>
      </c>
      <c r="H49" s="55" t="s">
        <v>400</v>
      </c>
      <c r="I49" s="133" t="s">
        <v>293</v>
      </c>
      <c r="J49" s="193" t="s">
        <v>466</v>
      </c>
      <c r="K49" s="139"/>
    </row>
    <row r="50" spans="1:11" ht="144.75" thickBot="1" x14ac:dyDescent="0.3">
      <c r="A50" s="130" t="s">
        <v>62</v>
      </c>
      <c r="B50" s="146">
        <v>0</v>
      </c>
      <c r="C50" s="132" t="s">
        <v>117</v>
      </c>
      <c r="D50" s="137">
        <v>3</v>
      </c>
      <c r="E50" s="133" t="s">
        <v>119</v>
      </c>
      <c r="F50" s="133" t="s">
        <v>120</v>
      </c>
      <c r="G50" s="131" t="s">
        <v>66</v>
      </c>
      <c r="H50" s="55" t="s">
        <v>400</v>
      </c>
      <c r="I50" s="133" t="s">
        <v>294</v>
      </c>
      <c r="J50" s="53" t="s">
        <v>330</v>
      </c>
      <c r="K50" s="139"/>
    </row>
    <row r="51" spans="1:11" ht="72.75" thickBot="1" x14ac:dyDescent="0.3">
      <c r="A51" s="130" t="s">
        <v>62</v>
      </c>
      <c r="B51" s="146">
        <v>0</v>
      </c>
      <c r="C51" s="132" t="s">
        <v>117</v>
      </c>
      <c r="D51" s="137">
        <v>4</v>
      </c>
      <c r="E51" s="133" t="s">
        <v>121</v>
      </c>
      <c r="F51" s="133" t="s">
        <v>100</v>
      </c>
      <c r="G51" s="131" t="s">
        <v>66</v>
      </c>
      <c r="H51" s="55" t="s">
        <v>400</v>
      </c>
      <c r="I51" s="133" t="s">
        <v>295</v>
      </c>
      <c r="J51" s="192" t="s">
        <v>296</v>
      </c>
      <c r="K51" s="139"/>
    </row>
    <row r="52" spans="1:11" ht="72.75" thickBot="1" x14ac:dyDescent="0.3">
      <c r="A52" s="147" t="s">
        <v>62</v>
      </c>
      <c r="B52" s="148">
        <v>0</v>
      </c>
      <c r="C52" s="149" t="s">
        <v>122</v>
      </c>
      <c r="D52" s="150"/>
      <c r="E52" s="151" t="s">
        <v>123</v>
      </c>
      <c r="F52" s="133" t="s">
        <v>100</v>
      </c>
      <c r="G52" s="131" t="s">
        <v>66</v>
      </c>
      <c r="H52" s="138"/>
      <c r="I52" s="133"/>
      <c r="J52" s="193"/>
      <c r="K52" s="139"/>
    </row>
    <row r="53" spans="1:11" ht="92.25" customHeight="1" thickBot="1" x14ac:dyDescent="0.3">
      <c r="A53" s="130" t="s">
        <v>62</v>
      </c>
      <c r="B53" s="146">
        <v>0</v>
      </c>
      <c r="C53" s="132" t="s">
        <v>122</v>
      </c>
      <c r="D53" s="137">
        <v>1</v>
      </c>
      <c r="E53" s="133" t="s">
        <v>297</v>
      </c>
      <c r="F53" s="133" t="s">
        <v>124</v>
      </c>
      <c r="G53" s="131" t="s">
        <v>66</v>
      </c>
      <c r="H53" s="55" t="s">
        <v>400</v>
      </c>
      <c r="I53" s="133" t="s">
        <v>298</v>
      </c>
      <c r="J53" s="193" t="s">
        <v>471</v>
      </c>
      <c r="K53" s="139"/>
    </row>
    <row r="54" spans="1:11" ht="197.25" customHeight="1" thickBot="1" x14ac:dyDescent="0.3">
      <c r="A54" s="130" t="s">
        <v>62</v>
      </c>
      <c r="B54" s="146">
        <v>0</v>
      </c>
      <c r="C54" s="132" t="s">
        <v>122</v>
      </c>
      <c r="D54" s="137">
        <v>2</v>
      </c>
      <c r="E54" s="133" t="s">
        <v>299</v>
      </c>
      <c r="F54" s="133" t="s">
        <v>100</v>
      </c>
      <c r="G54" s="131" t="s">
        <v>66</v>
      </c>
      <c r="H54" s="138" t="s">
        <v>400</v>
      </c>
      <c r="I54" s="133" t="s">
        <v>300</v>
      </c>
      <c r="J54" s="188" t="s">
        <v>404</v>
      </c>
      <c r="K54" s="139"/>
    </row>
    <row r="55" spans="1:11" ht="220.5" customHeight="1" thickBot="1" x14ac:dyDescent="0.3">
      <c r="A55" s="130" t="s">
        <v>62</v>
      </c>
      <c r="B55" s="146">
        <v>0</v>
      </c>
      <c r="C55" s="132" t="s">
        <v>122</v>
      </c>
      <c r="D55" s="137">
        <v>3</v>
      </c>
      <c r="E55" s="133" t="s">
        <v>301</v>
      </c>
      <c r="F55" s="133" t="s">
        <v>100</v>
      </c>
      <c r="G55" s="131" t="s">
        <v>66</v>
      </c>
      <c r="H55" s="55" t="s">
        <v>400</v>
      </c>
      <c r="I55" s="133" t="s">
        <v>125</v>
      </c>
      <c r="J55" s="193" t="s">
        <v>464</v>
      </c>
      <c r="K55" s="139"/>
    </row>
    <row r="56" spans="1:11" ht="120.75" thickBot="1" x14ac:dyDescent="0.3">
      <c r="A56" s="58" t="s">
        <v>62</v>
      </c>
      <c r="B56" s="59">
        <v>0</v>
      </c>
      <c r="C56" s="60" t="s">
        <v>122</v>
      </c>
      <c r="D56" s="115">
        <v>4</v>
      </c>
      <c r="E56" s="53" t="s">
        <v>126</v>
      </c>
      <c r="F56" s="53" t="s">
        <v>100</v>
      </c>
      <c r="G56" s="54" t="s">
        <v>66</v>
      </c>
      <c r="H56" s="55" t="s">
        <v>400</v>
      </c>
      <c r="I56" s="53" t="s">
        <v>127</v>
      </c>
      <c r="J56" s="193" t="s">
        <v>465</v>
      </c>
      <c r="K56" s="139"/>
    </row>
    <row r="57" spans="1:11" ht="357.75" customHeight="1" thickBot="1" x14ac:dyDescent="0.3">
      <c r="A57" s="58" t="s">
        <v>62</v>
      </c>
      <c r="B57" s="59">
        <v>0</v>
      </c>
      <c r="C57" s="60" t="s">
        <v>122</v>
      </c>
      <c r="D57" s="115">
        <v>5</v>
      </c>
      <c r="E57" s="53" t="s">
        <v>128</v>
      </c>
      <c r="F57" s="53" t="s">
        <v>100</v>
      </c>
      <c r="G57" s="131" t="s">
        <v>66</v>
      </c>
      <c r="H57" s="55" t="s">
        <v>400</v>
      </c>
      <c r="I57" s="133" t="s">
        <v>129</v>
      </c>
      <c r="J57" s="133" t="s">
        <v>477</v>
      </c>
      <c r="K57" s="139"/>
    </row>
    <row r="58" spans="1:11" ht="242.25" customHeight="1" thickBot="1" x14ac:dyDescent="0.3">
      <c r="A58" s="58" t="s">
        <v>62</v>
      </c>
      <c r="B58" s="59">
        <v>0</v>
      </c>
      <c r="C58" s="60" t="s">
        <v>122</v>
      </c>
      <c r="D58" s="115">
        <v>6</v>
      </c>
      <c r="E58" s="53" t="s">
        <v>130</v>
      </c>
      <c r="F58" s="53" t="s">
        <v>93</v>
      </c>
      <c r="G58" s="131" t="s">
        <v>66</v>
      </c>
      <c r="H58" s="55" t="s">
        <v>400</v>
      </c>
      <c r="I58" s="133" t="s">
        <v>131</v>
      </c>
      <c r="J58" s="193" t="s">
        <v>467</v>
      </c>
      <c r="K58" s="139"/>
    </row>
    <row r="59" spans="1:11" ht="216.75" thickBot="1" x14ac:dyDescent="0.3">
      <c r="A59" s="58" t="s">
        <v>62</v>
      </c>
      <c r="B59" s="59">
        <v>0</v>
      </c>
      <c r="C59" s="60" t="s">
        <v>122</v>
      </c>
      <c r="D59" s="115">
        <v>7</v>
      </c>
      <c r="E59" s="53" t="s">
        <v>302</v>
      </c>
      <c r="F59" s="53" t="s">
        <v>93</v>
      </c>
      <c r="G59" s="54" t="s">
        <v>66</v>
      </c>
      <c r="H59" s="55" t="s">
        <v>400</v>
      </c>
      <c r="I59" s="53" t="s">
        <v>303</v>
      </c>
      <c r="J59" s="46" t="s">
        <v>132</v>
      </c>
      <c r="K59" s="47"/>
    </row>
    <row r="60" spans="1:11" ht="69.75" customHeight="1" thickBot="1" x14ac:dyDescent="0.3">
      <c r="A60" s="130" t="s">
        <v>62</v>
      </c>
      <c r="B60" s="146">
        <v>0</v>
      </c>
      <c r="C60" s="132" t="s">
        <v>122</v>
      </c>
      <c r="D60" s="137">
        <v>8</v>
      </c>
      <c r="E60" s="133" t="s">
        <v>133</v>
      </c>
      <c r="F60" s="133" t="s">
        <v>100</v>
      </c>
      <c r="G60" s="131" t="s">
        <v>66</v>
      </c>
      <c r="H60" s="55" t="s">
        <v>400</v>
      </c>
      <c r="I60" s="133" t="s">
        <v>304</v>
      </c>
      <c r="J60" s="193" t="s">
        <v>463</v>
      </c>
      <c r="K60" s="139"/>
    </row>
    <row r="61" spans="1:11" ht="81" customHeight="1" thickBot="1" x14ac:dyDescent="0.3">
      <c r="A61" s="341" t="s">
        <v>62</v>
      </c>
      <c r="B61" s="343">
        <v>0</v>
      </c>
      <c r="C61" s="341" t="s">
        <v>122</v>
      </c>
      <c r="D61" s="345">
        <v>9</v>
      </c>
      <c r="E61" s="349" t="s">
        <v>134</v>
      </c>
      <c r="F61" s="349" t="s">
        <v>93</v>
      </c>
      <c r="G61" s="343" t="s">
        <v>66</v>
      </c>
      <c r="H61" s="351" t="s">
        <v>400</v>
      </c>
      <c r="I61" s="349" t="s">
        <v>305</v>
      </c>
      <c r="J61" s="233" t="s">
        <v>135</v>
      </c>
      <c r="K61" s="139"/>
    </row>
    <row r="62" spans="1:11" ht="15.75" thickBot="1" x14ac:dyDescent="0.3">
      <c r="A62" s="353"/>
      <c r="B62" s="354"/>
      <c r="C62" s="353"/>
      <c r="D62" s="355"/>
      <c r="E62" s="356"/>
      <c r="F62" s="356"/>
      <c r="G62" s="354"/>
      <c r="H62" s="357"/>
      <c r="I62" s="356"/>
      <c r="J62" s="234" t="s">
        <v>136</v>
      </c>
      <c r="K62" s="139"/>
    </row>
    <row r="63" spans="1:11" ht="38.25" customHeight="1" thickBot="1" x14ac:dyDescent="0.3">
      <c r="A63" s="342"/>
      <c r="B63" s="344"/>
      <c r="C63" s="342"/>
      <c r="D63" s="346"/>
      <c r="E63" s="350"/>
      <c r="F63" s="350"/>
      <c r="G63" s="344"/>
      <c r="H63" s="352"/>
      <c r="I63" s="358"/>
      <c r="J63" s="235" t="s">
        <v>462</v>
      </c>
      <c r="K63" s="232"/>
    </row>
    <row r="64" spans="1:11" ht="84.75" thickBot="1" x14ac:dyDescent="0.3">
      <c r="A64" s="130" t="s">
        <v>62</v>
      </c>
      <c r="B64" s="146">
        <v>0</v>
      </c>
      <c r="C64" s="132" t="s">
        <v>122</v>
      </c>
      <c r="D64" s="137">
        <v>10</v>
      </c>
      <c r="E64" s="133" t="s">
        <v>137</v>
      </c>
      <c r="F64" s="133" t="s">
        <v>96</v>
      </c>
      <c r="G64" s="131" t="s">
        <v>66</v>
      </c>
      <c r="H64" s="55" t="s">
        <v>400</v>
      </c>
      <c r="I64" s="133" t="s">
        <v>138</v>
      </c>
      <c r="J64" s="231" t="s">
        <v>139</v>
      </c>
      <c r="K64" s="139"/>
    </row>
    <row r="65" spans="1:11" ht="36.75" thickBot="1" x14ac:dyDescent="0.3">
      <c r="A65" s="130" t="s">
        <v>62</v>
      </c>
      <c r="B65" s="146">
        <v>0</v>
      </c>
      <c r="C65" s="132" t="s">
        <v>122</v>
      </c>
      <c r="D65" s="137">
        <v>11</v>
      </c>
      <c r="E65" s="133" t="s">
        <v>140</v>
      </c>
      <c r="F65" s="133" t="s">
        <v>93</v>
      </c>
      <c r="G65" s="131" t="s">
        <v>66</v>
      </c>
      <c r="H65" s="55" t="s">
        <v>400</v>
      </c>
      <c r="I65" s="133" t="s">
        <v>141</v>
      </c>
      <c r="J65" s="193" t="s">
        <v>331</v>
      </c>
      <c r="K65" s="139"/>
    </row>
    <row r="66" spans="1:11" ht="108.75" thickBot="1" x14ac:dyDescent="0.3">
      <c r="A66" s="130" t="s">
        <v>62</v>
      </c>
      <c r="B66" s="146">
        <v>0</v>
      </c>
      <c r="C66" s="132" t="s">
        <v>122</v>
      </c>
      <c r="D66" s="137">
        <v>12</v>
      </c>
      <c r="E66" s="133" t="s">
        <v>142</v>
      </c>
      <c r="F66" s="133" t="s">
        <v>44</v>
      </c>
      <c r="G66" s="131" t="s">
        <v>66</v>
      </c>
      <c r="H66" s="55" t="s">
        <v>400</v>
      </c>
      <c r="I66" s="133" t="s">
        <v>306</v>
      </c>
      <c r="J66" s="193" t="s">
        <v>143</v>
      </c>
      <c r="K66" s="139"/>
    </row>
    <row r="67" spans="1:11" ht="48.75" thickBot="1" x14ac:dyDescent="0.3">
      <c r="A67" s="130" t="s">
        <v>62</v>
      </c>
      <c r="B67" s="146">
        <v>0</v>
      </c>
      <c r="C67" s="132" t="s">
        <v>122</v>
      </c>
      <c r="D67" s="137">
        <v>13</v>
      </c>
      <c r="E67" s="133" t="s">
        <v>307</v>
      </c>
      <c r="F67" s="133" t="s">
        <v>144</v>
      </c>
      <c r="G67" s="131" t="s">
        <v>66</v>
      </c>
      <c r="H67" s="55" t="s">
        <v>400</v>
      </c>
      <c r="I67" s="133" t="s">
        <v>308</v>
      </c>
      <c r="J67" s="230" t="s">
        <v>461</v>
      </c>
      <c r="K67" s="139"/>
    </row>
    <row r="68" spans="1:11" ht="96.75" thickBot="1" x14ac:dyDescent="0.3">
      <c r="A68" s="130" t="s">
        <v>62</v>
      </c>
      <c r="B68" s="146">
        <v>0</v>
      </c>
      <c r="C68" s="132" t="s">
        <v>122</v>
      </c>
      <c r="D68" s="137">
        <v>14</v>
      </c>
      <c r="E68" s="133" t="s">
        <v>309</v>
      </c>
      <c r="F68" s="133" t="s">
        <v>145</v>
      </c>
      <c r="G68" s="131" t="s">
        <v>66</v>
      </c>
      <c r="H68" s="55" t="s">
        <v>400</v>
      </c>
      <c r="I68" s="133" t="s">
        <v>310</v>
      </c>
      <c r="J68" s="193" t="s">
        <v>312</v>
      </c>
      <c r="K68" s="139"/>
    </row>
    <row r="69" spans="1:11" ht="96.75" thickBot="1" x14ac:dyDescent="0.3">
      <c r="A69" s="130" t="s">
        <v>62</v>
      </c>
      <c r="B69" s="146">
        <v>0</v>
      </c>
      <c r="C69" s="132" t="s">
        <v>122</v>
      </c>
      <c r="D69" s="137">
        <v>15</v>
      </c>
      <c r="E69" s="133" t="s">
        <v>146</v>
      </c>
      <c r="F69" s="133" t="s">
        <v>100</v>
      </c>
      <c r="G69" s="131" t="s">
        <v>66</v>
      </c>
      <c r="H69" s="55" t="s">
        <v>400</v>
      </c>
      <c r="I69" s="133" t="s">
        <v>311</v>
      </c>
      <c r="J69" s="133" t="s">
        <v>460</v>
      </c>
      <c r="K69" s="139"/>
    </row>
    <row r="70" spans="1:11" ht="168.75" customHeight="1" thickBot="1" x14ac:dyDescent="0.3">
      <c r="A70" s="130" t="s">
        <v>62</v>
      </c>
      <c r="B70" s="146">
        <v>0</v>
      </c>
      <c r="C70" s="132" t="s">
        <v>122</v>
      </c>
      <c r="D70" s="137">
        <v>16</v>
      </c>
      <c r="E70" s="133" t="s">
        <v>313</v>
      </c>
      <c r="F70" s="133" t="s">
        <v>147</v>
      </c>
      <c r="G70" s="131" t="s">
        <v>66</v>
      </c>
      <c r="H70" s="55" t="s">
        <v>400</v>
      </c>
      <c r="I70" s="133" t="s">
        <v>148</v>
      </c>
      <c r="J70" s="193" t="s">
        <v>149</v>
      </c>
      <c r="K70" s="139"/>
    </row>
    <row r="71" spans="1:11" ht="72.75" thickBot="1" x14ac:dyDescent="0.3">
      <c r="A71" s="130" t="s">
        <v>62</v>
      </c>
      <c r="B71" s="146">
        <v>0</v>
      </c>
      <c r="C71" s="132" t="s">
        <v>122</v>
      </c>
      <c r="D71" s="137">
        <v>17</v>
      </c>
      <c r="E71" s="133" t="s">
        <v>150</v>
      </c>
      <c r="F71" s="133" t="s">
        <v>151</v>
      </c>
      <c r="G71" s="131" t="s">
        <v>66</v>
      </c>
      <c r="H71" s="55" t="s">
        <v>400</v>
      </c>
      <c r="I71" s="133" t="s">
        <v>152</v>
      </c>
      <c r="J71" s="193" t="s">
        <v>459</v>
      </c>
      <c r="K71" s="139"/>
    </row>
    <row r="72" spans="1:11" ht="60.75" thickBot="1" x14ac:dyDescent="0.3">
      <c r="A72" s="130" t="s">
        <v>62</v>
      </c>
      <c r="B72" s="146">
        <v>0</v>
      </c>
      <c r="C72" s="132" t="s">
        <v>122</v>
      </c>
      <c r="D72" s="137">
        <v>18</v>
      </c>
      <c r="E72" s="133" t="s">
        <v>153</v>
      </c>
      <c r="F72" s="133" t="s">
        <v>44</v>
      </c>
      <c r="G72" s="131" t="s">
        <v>288</v>
      </c>
      <c r="H72" s="55" t="s">
        <v>400</v>
      </c>
      <c r="I72" s="133" t="s">
        <v>154</v>
      </c>
      <c r="J72" s="193" t="s">
        <v>329</v>
      </c>
      <c r="K72" s="139"/>
    </row>
    <row r="73" spans="1:11" ht="45.75" customHeight="1" x14ac:dyDescent="0.25">
      <c r="A73" s="341" t="s">
        <v>62</v>
      </c>
      <c r="B73" s="343">
        <v>0</v>
      </c>
      <c r="C73" s="341" t="s">
        <v>122</v>
      </c>
      <c r="D73" s="345">
        <v>19</v>
      </c>
      <c r="E73" s="347" t="s">
        <v>314</v>
      </c>
      <c r="F73" s="349" t="s">
        <v>44</v>
      </c>
      <c r="G73" s="343" t="s">
        <v>66</v>
      </c>
      <c r="H73" s="351" t="s">
        <v>400</v>
      </c>
      <c r="I73" s="349" t="s">
        <v>155</v>
      </c>
      <c r="J73" s="229" t="s">
        <v>457</v>
      </c>
      <c r="K73" s="339"/>
    </row>
    <row r="74" spans="1:11" ht="25.5" customHeight="1" thickBot="1" x14ac:dyDescent="0.3">
      <c r="A74" s="342"/>
      <c r="B74" s="344"/>
      <c r="C74" s="342"/>
      <c r="D74" s="346"/>
      <c r="E74" s="348"/>
      <c r="F74" s="350"/>
      <c r="G74" s="344"/>
      <c r="H74" s="352"/>
      <c r="I74" s="350"/>
      <c r="J74" s="230" t="s">
        <v>458</v>
      </c>
      <c r="K74" s="340"/>
    </row>
    <row r="75" spans="1:11" ht="102.75" customHeight="1" thickBot="1" x14ac:dyDescent="0.3">
      <c r="A75" s="130" t="s">
        <v>62</v>
      </c>
      <c r="B75" s="146">
        <v>0</v>
      </c>
      <c r="C75" s="132" t="s">
        <v>122</v>
      </c>
      <c r="D75" s="137">
        <v>20</v>
      </c>
      <c r="E75" s="133" t="s">
        <v>315</v>
      </c>
      <c r="F75" s="133" t="s">
        <v>44</v>
      </c>
      <c r="G75" s="131" t="s">
        <v>66</v>
      </c>
      <c r="H75" s="55" t="s">
        <v>400</v>
      </c>
      <c r="I75" s="133" t="s">
        <v>316</v>
      </c>
      <c r="J75" s="195" t="s">
        <v>156</v>
      </c>
      <c r="K75" s="139"/>
    </row>
    <row r="76" spans="1:11" ht="156.75" thickBot="1" x14ac:dyDescent="0.3">
      <c r="A76" s="130" t="s">
        <v>62</v>
      </c>
      <c r="B76" s="146">
        <v>0</v>
      </c>
      <c r="C76" s="132" t="s">
        <v>122</v>
      </c>
      <c r="D76" s="137">
        <v>21</v>
      </c>
      <c r="E76" s="133" t="s">
        <v>317</v>
      </c>
      <c r="F76" s="133" t="s">
        <v>318</v>
      </c>
      <c r="G76" s="131" t="s">
        <v>66</v>
      </c>
      <c r="H76" s="55" t="s">
        <v>400</v>
      </c>
      <c r="I76" s="133" t="s">
        <v>319</v>
      </c>
      <c r="J76" s="193" t="s">
        <v>454</v>
      </c>
      <c r="K76" s="139"/>
    </row>
    <row r="77" spans="1:11" ht="48.75" thickBot="1" x14ac:dyDescent="0.3">
      <c r="A77" s="130" t="s">
        <v>62</v>
      </c>
      <c r="B77" s="146">
        <v>0</v>
      </c>
      <c r="C77" s="132" t="s">
        <v>122</v>
      </c>
      <c r="D77" s="137">
        <v>22</v>
      </c>
      <c r="E77" s="133" t="s">
        <v>320</v>
      </c>
      <c r="F77" s="133" t="s">
        <v>44</v>
      </c>
      <c r="G77" s="131" t="s">
        <v>66</v>
      </c>
      <c r="H77" s="55" t="s">
        <v>400</v>
      </c>
      <c r="I77" s="133" t="s">
        <v>321</v>
      </c>
      <c r="J77" s="133" t="s">
        <v>157</v>
      </c>
      <c r="K77" s="139"/>
    </row>
    <row r="78" spans="1:11" ht="72.75" thickBot="1" x14ac:dyDescent="0.3">
      <c r="A78" s="130" t="s">
        <v>62</v>
      </c>
      <c r="B78" s="146">
        <v>0</v>
      </c>
      <c r="C78" s="132" t="s">
        <v>122</v>
      </c>
      <c r="D78" s="156">
        <v>23</v>
      </c>
      <c r="E78" s="133" t="s">
        <v>322</v>
      </c>
      <c r="F78" s="133" t="s">
        <v>318</v>
      </c>
      <c r="G78" s="131" t="s">
        <v>66</v>
      </c>
      <c r="H78" s="55" t="s">
        <v>400</v>
      </c>
      <c r="I78" s="133" t="s">
        <v>158</v>
      </c>
      <c r="J78" s="193" t="s">
        <v>412</v>
      </c>
      <c r="K78" s="139"/>
    </row>
  </sheetData>
  <mergeCells count="29">
    <mergeCell ref="A1:K1"/>
    <mergeCell ref="A2:K2"/>
    <mergeCell ref="A4:D4"/>
    <mergeCell ref="E4:E5"/>
    <mergeCell ref="F4:F5"/>
    <mergeCell ref="G4:G5"/>
    <mergeCell ref="H4:H5"/>
    <mergeCell ref="I4:I5"/>
    <mergeCell ref="J4:J5"/>
    <mergeCell ref="K4:K5"/>
    <mergeCell ref="A61:A63"/>
    <mergeCell ref="B61:B63"/>
    <mergeCell ref="C61:C63"/>
    <mergeCell ref="D61:D63"/>
    <mergeCell ref="I73:I74"/>
    <mergeCell ref="E61:E63"/>
    <mergeCell ref="F61:F63"/>
    <mergeCell ref="G61:G63"/>
    <mergeCell ref="H61:H63"/>
    <mergeCell ref="I61:I63"/>
    <mergeCell ref="K73:K74"/>
    <mergeCell ref="A73:A74"/>
    <mergeCell ref="B73:B74"/>
    <mergeCell ref="C73:C74"/>
    <mergeCell ref="D73:D74"/>
    <mergeCell ref="E73:E74"/>
    <mergeCell ref="F73:F74"/>
    <mergeCell ref="G73:G74"/>
    <mergeCell ref="H73:H74"/>
  </mergeCells>
  <hyperlinks>
    <hyperlink ref="J62" r:id="rId1"/>
    <hyperlink ref="J61" r:id="rId2"/>
    <hyperlink ref="J67" r:id="rId3"/>
    <hyperlink ref="J73" r:id="rId4"/>
  </hyperlinks>
  <pageMargins left="0.11811023622047245" right="0.11811023622047245" top="0.94488188976377963" bottom="0.35433070866141736" header="0.31496062992125984" footer="0.31496062992125984"/>
  <pageSetup paperSize="9" scale="44" orientation="landscape"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M8"/>
  <sheetViews>
    <sheetView view="pageBreakPreview" zoomScale="110" zoomScaleSheetLayoutView="110" workbookViewId="0">
      <selection activeCell="G23" sqref="G23"/>
    </sheetView>
  </sheetViews>
  <sheetFormatPr defaultRowHeight="15" x14ac:dyDescent="0.25"/>
  <cols>
    <col min="11" max="11" width="11.5703125" customWidth="1"/>
  </cols>
  <sheetData>
    <row r="2" spans="1:13" ht="50.45" customHeight="1" x14ac:dyDescent="0.25">
      <c r="A2" s="368" t="s">
        <v>239</v>
      </c>
      <c r="B2" s="368"/>
      <c r="C2" s="368"/>
      <c r="D2" s="368"/>
      <c r="E2" s="368"/>
      <c r="F2" s="368"/>
      <c r="G2" s="368"/>
      <c r="H2" s="368"/>
      <c r="I2" s="368"/>
      <c r="J2" s="368"/>
      <c r="K2" s="368"/>
      <c r="L2" s="368"/>
      <c r="M2" s="368"/>
    </row>
    <row r="3" spans="1:13" x14ac:dyDescent="0.25">
      <c r="A3" s="16"/>
      <c r="B3" s="16"/>
      <c r="C3" s="16"/>
      <c r="D3" s="17"/>
      <c r="E3" s="17"/>
      <c r="F3" s="17"/>
      <c r="G3" s="17"/>
      <c r="H3" s="17"/>
      <c r="I3" s="17"/>
      <c r="J3" s="17"/>
      <c r="K3" s="17"/>
      <c r="L3" s="15"/>
      <c r="M3" s="15"/>
    </row>
    <row r="4" spans="1:13" ht="52.5" customHeight="1" x14ac:dyDescent="0.25">
      <c r="A4" s="369" t="s">
        <v>9</v>
      </c>
      <c r="B4" s="370"/>
      <c r="C4" s="369" t="s">
        <v>32</v>
      </c>
      <c r="D4" s="372" t="s">
        <v>33</v>
      </c>
      <c r="E4" s="372" t="s">
        <v>34</v>
      </c>
      <c r="F4" s="372" t="s">
        <v>35</v>
      </c>
      <c r="G4" s="372"/>
      <c r="H4" s="372"/>
      <c r="I4" s="372" t="s">
        <v>36</v>
      </c>
      <c r="J4" s="373"/>
      <c r="K4" s="373"/>
      <c r="L4" s="337" t="s">
        <v>14</v>
      </c>
      <c r="M4" s="337"/>
    </row>
    <row r="5" spans="1:13" ht="25.9" customHeight="1" x14ac:dyDescent="0.25">
      <c r="A5" s="370"/>
      <c r="B5" s="370"/>
      <c r="C5" s="370"/>
      <c r="D5" s="370"/>
      <c r="E5" s="370"/>
      <c r="F5" s="372" t="s">
        <v>37</v>
      </c>
      <c r="G5" s="372" t="s">
        <v>38</v>
      </c>
      <c r="H5" s="372" t="s">
        <v>39</v>
      </c>
      <c r="I5" s="376" t="s">
        <v>49</v>
      </c>
      <c r="J5" s="376" t="s">
        <v>50</v>
      </c>
      <c r="K5" s="376" t="s">
        <v>40</v>
      </c>
      <c r="L5" s="377" t="s">
        <v>51</v>
      </c>
      <c r="M5" s="377" t="s">
        <v>52</v>
      </c>
    </row>
    <row r="6" spans="1:13" ht="63.75" customHeight="1" x14ac:dyDescent="0.25">
      <c r="A6" s="124" t="s">
        <v>15</v>
      </c>
      <c r="B6" s="124" t="s">
        <v>16</v>
      </c>
      <c r="C6" s="371"/>
      <c r="D6" s="371"/>
      <c r="E6" s="371"/>
      <c r="F6" s="374"/>
      <c r="G6" s="374"/>
      <c r="H6" s="372"/>
      <c r="I6" s="376"/>
      <c r="J6" s="376"/>
      <c r="K6" s="376"/>
      <c r="L6" s="377"/>
      <c r="M6" s="378"/>
    </row>
    <row r="7" spans="1:13" ht="26.25" customHeight="1" x14ac:dyDescent="0.25">
      <c r="A7" s="123" t="s">
        <v>62</v>
      </c>
      <c r="B7" s="122"/>
      <c r="C7" s="379" t="s">
        <v>325</v>
      </c>
      <c r="D7" s="380"/>
      <c r="E7" s="380"/>
      <c r="F7" s="380"/>
      <c r="G7" s="380"/>
      <c r="H7" s="380"/>
      <c r="I7" s="380"/>
      <c r="J7" s="380"/>
      <c r="K7" s="380"/>
      <c r="L7" s="380"/>
      <c r="M7" s="381"/>
    </row>
    <row r="8" spans="1:13" x14ac:dyDescent="0.25">
      <c r="A8" s="375" t="s">
        <v>41</v>
      </c>
      <c r="B8" s="375"/>
      <c r="C8" s="375"/>
      <c r="D8" s="375"/>
      <c r="E8" s="375"/>
      <c r="F8" s="375"/>
      <c r="G8" s="375"/>
      <c r="H8" s="375"/>
      <c r="I8" s="375"/>
      <c r="J8" s="375"/>
      <c r="K8" s="375"/>
      <c r="L8" s="375"/>
      <c r="M8" s="375"/>
    </row>
  </sheetData>
  <mergeCells count="18">
    <mergeCell ref="A8:M8"/>
    <mergeCell ref="H5:H6"/>
    <mergeCell ref="I5:I6"/>
    <mergeCell ref="J5:J6"/>
    <mergeCell ref="K5:K6"/>
    <mergeCell ref="L5:L6"/>
    <mergeCell ref="M5:M6"/>
    <mergeCell ref="C7:M7"/>
    <mergeCell ref="A2:M2"/>
    <mergeCell ref="A4:B5"/>
    <mergeCell ref="C4:C6"/>
    <mergeCell ref="D4:D6"/>
    <mergeCell ref="E4:E6"/>
    <mergeCell ref="F4:H4"/>
    <mergeCell ref="I4:K4"/>
    <mergeCell ref="L4:M4"/>
    <mergeCell ref="F5:F6"/>
    <mergeCell ref="G5:G6"/>
  </mergeCells>
  <pageMargins left="0.70866141732283472" right="0.70866141732283472" top="0.74803149606299213" bottom="0.74803149606299213"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zoomScale="80" zoomScaleNormal="80" workbookViewId="0">
      <pane xSplit="4" ySplit="6" topLeftCell="E13" activePane="bottomRight" state="frozen"/>
      <selection pane="topRight" activeCell="E1" sqref="E1"/>
      <selection pane="bottomLeft" activeCell="A7" sqref="A7"/>
      <selection pane="bottomRight" activeCell="L14" sqref="L14"/>
    </sheetView>
  </sheetViews>
  <sheetFormatPr defaultRowHeight="15" x14ac:dyDescent="0.25"/>
  <cols>
    <col min="4" max="4" width="24.28515625" customWidth="1"/>
    <col min="6" max="6" width="11" customWidth="1"/>
    <col min="7" max="7" width="12" customWidth="1"/>
    <col min="8" max="8" width="11.5703125" customWidth="1"/>
    <col min="9" max="9" width="11.140625" customWidth="1"/>
    <col min="10" max="10" width="11.85546875" customWidth="1"/>
    <col min="11" max="11" width="10" bestFit="1" customWidth="1"/>
    <col min="12" max="12" width="27.7109375" customWidth="1"/>
    <col min="14" max="14" width="9.85546875" bestFit="1" customWidth="1"/>
    <col min="260" max="260" width="24.28515625" customWidth="1"/>
    <col min="262" max="262" width="11" customWidth="1"/>
    <col min="263" max="263" width="9.28515625" bestFit="1" customWidth="1"/>
    <col min="264" max="264" width="10.7109375" customWidth="1"/>
    <col min="265" max="265" width="11.140625" customWidth="1"/>
    <col min="266" max="266" width="11.85546875" customWidth="1"/>
    <col min="267" max="267" width="10" bestFit="1" customWidth="1"/>
    <col min="268" max="268" width="27.7109375" customWidth="1"/>
    <col min="516" max="516" width="24.28515625" customWidth="1"/>
    <col min="518" max="518" width="11" customWidth="1"/>
    <col min="519" max="519" width="9.28515625" bestFit="1" customWidth="1"/>
    <col min="520" max="520" width="10.7109375" customWidth="1"/>
    <col min="521" max="521" width="11.140625" customWidth="1"/>
    <col min="522" max="522" width="11.85546875" customWidth="1"/>
    <col min="523" max="523" width="10" bestFit="1" customWidth="1"/>
    <col min="524" max="524" width="27.7109375" customWidth="1"/>
    <col min="772" max="772" width="24.28515625" customWidth="1"/>
    <col min="774" max="774" width="11" customWidth="1"/>
    <col min="775" max="775" width="9.28515625" bestFit="1" customWidth="1"/>
    <col min="776" max="776" width="10.7109375" customWidth="1"/>
    <col min="777" max="777" width="11.140625" customWidth="1"/>
    <col min="778" max="778" width="11.85546875" customWidth="1"/>
    <col min="779" max="779" width="10" bestFit="1" customWidth="1"/>
    <col min="780" max="780" width="27.7109375" customWidth="1"/>
    <col min="1028" max="1028" width="24.28515625" customWidth="1"/>
    <col min="1030" max="1030" width="11" customWidth="1"/>
    <col min="1031" max="1031" width="9.28515625" bestFit="1" customWidth="1"/>
    <col min="1032" max="1032" width="10.7109375" customWidth="1"/>
    <col min="1033" max="1033" width="11.140625" customWidth="1"/>
    <col min="1034" max="1034" width="11.85546875" customWidth="1"/>
    <col min="1035" max="1035" width="10" bestFit="1" customWidth="1"/>
    <col min="1036" max="1036" width="27.7109375" customWidth="1"/>
    <col min="1284" max="1284" width="24.28515625" customWidth="1"/>
    <col min="1286" max="1286" width="11" customWidth="1"/>
    <col min="1287" max="1287" width="9.28515625" bestFit="1" customWidth="1"/>
    <col min="1288" max="1288" width="10.7109375" customWidth="1"/>
    <col min="1289" max="1289" width="11.140625" customWidth="1"/>
    <col min="1290" max="1290" width="11.85546875" customWidth="1"/>
    <col min="1291" max="1291" width="10" bestFit="1" customWidth="1"/>
    <col min="1292" max="1292" width="27.7109375" customWidth="1"/>
    <col min="1540" max="1540" width="24.28515625" customWidth="1"/>
    <col min="1542" max="1542" width="11" customWidth="1"/>
    <col min="1543" max="1543" width="9.28515625" bestFit="1" customWidth="1"/>
    <col min="1544" max="1544" width="10.7109375" customWidth="1"/>
    <col min="1545" max="1545" width="11.140625" customWidth="1"/>
    <col min="1546" max="1546" width="11.85546875" customWidth="1"/>
    <col min="1547" max="1547" width="10" bestFit="1" customWidth="1"/>
    <col min="1548" max="1548" width="27.7109375" customWidth="1"/>
    <col min="1796" max="1796" width="24.28515625" customWidth="1"/>
    <col min="1798" max="1798" width="11" customWidth="1"/>
    <col min="1799" max="1799" width="9.28515625" bestFit="1" customWidth="1"/>
    <col min="1800" max="1800" width="10.7109375" customWidth="1"/>
    <col min="1801" max="1801" width="11.140625" customWidth="1"/>
    <col min="1802" max="1802" width="11.85546875" customWidth="1"/>
    <col min="1803" max="1803" width="10" bestFit="1" customWidth="1"/>
    <col min="1804" max="1804" width="27.7109375" customWidth="1"/>
    <col min="2052" max="2052" width="24.28515625" customWidth="1"/>
    <col min="2054" max="2054" width="11" customWidth="1"/>
    <col min="2055" max="2055" width="9.28515625" bestFit="1" customWidth="1"/>
    <col min="2056" max="2056" width="10.7109375" customWidth="1"/>
    <col min="2057" max="2057" width="11.140625" customWidth="1"/>
    <col min="2058" max="2058" width="11.85546875" customWidth="1"/>
    <col min="2059" max="2059" width="10" bestFit="1" customWidth="1"/>
    <col min="2060" max="2060" width="27.7109375" customWidth="1"/>
    <col min="2308" max="2308" width="24.28515625" customWidth="1"/>
    <col min="2310" max="2310" width="11" customWidth="1"/>
    <col min="2311" max="2311" width="9.28515625" bestFit="1" customWidth="1"/>
    <col min="2312" max="2312" width="10.7109375" customWidth="1"/>
    <col min="2313" max="2313" width="11.140625" customWidth="1"/>
    <col min="2314" max="2314" width="11.85546875" customWidth="1"/>
    <col min="2315" max="2315" width="10" bestFit="1" customWidth="1"/>
    <col min="2316" max="2316" width="27.7109375" customWidth="1"/>
    <col min="2564" max="2564" width="24.28515625" customWidth="1"/>
    <col min="2566" max="2566" width="11" customWidth="1"/>
    <col min="2567" max="2567" width="9.28515625" bestFit="1" customWidth="1"/>
    <col min="2568" max="2568" width="10.7109375" customWidth="1"/>
    <col min="2569" max="2569" width="11.140625" customWidth="1"/>
    <col min="2570" max="2570" width="11.85546875" customWidth="1"/>
    <col min="2571" max="2571" width="10" bestFit="1" customWidth="1"/>
    <col min="2572" max="2572" width="27.7109375" customWidth="1"/>
    <col min="2820" max="2820" width="24.28515625" customWidth="1"/>
    <col min="2822" max="2822" width="11" customWidth="1"/>
    <col min="2823" max="2823" width="9.28515625" bestFit="1" customWidth="1"/>
    <col min="2824" max="2824" width="10.7109375" customWidth="1"/>
    <col min="2825" max="2825" width="11.140625" customWidth="1"/>
    <col min="2826" max="2826" width="11.85546875" customWidth="1"/>
    <col min="2827" max="2827" width="10" bestFit="1" customWidth="1"/>
    <col min="2828" max="2828" width="27.7109375" customWidth="1"/>
    <col min="3076" max="3076" width="24.28515625" customWidth="1"/>
    <col min="3078" max="3078" width="11" customWidth="1"/>
    <col min="3079" max="3079" width="9.28515625" bestFit="1" customWidth="1"/>
    <col min="3080" max="3080" width="10.7109375" customWidth="1"/>
    <col min="3081" max="3081" width="11.140625" customWidth="1"/>
    <col min="3082" max="3082" width="11.85546875" customWidth="1"/>
    <col min="3083" max="3083" width="10" bestFit="1" customWidth="1"/>
    <col min="3084" max="3084" width="27.7109375" customWidth="1"/>
    <col min="3332" max="3332" width="24.28515625" customWidth="1"/>
    <col min="3334" max="3334" width="11" customWidth="1"/>
    <col min="3335" max="3335" width="9.28515625" bestFit="1" customWidth="1"/>
    <col min="3336" max="3336" width="10.7109375" customWidth="1"/>
    <col min="3337" max="3337" width="11.140625" customWidth="1"/>
    <col min="3338" max="3338" width="11.85546875" customWidth="1"/>
    <col min="3339" max="3339" width="10" bestFit="1" customWidth="1"/>
    <col min="3340" max="3340" width="27.7109375" customWidth="1"/>
    <col min="3588" max="3588" width="24.28515625" customWidth="1"/>
    <col min="3590" max="3590" width="11" customWidth="1"/>
    <col min="3591" max="3591" width="9.28515625" bestFit="1" customWidth="1"/>
    <col min="3592" max="3592" width="10.7109375" customWidth="1"/>
    <col min="3593" max="3593" width="11.140625" customWidth="1"/>
    <col min="3594" max="3594" width="11.85546875" customWidth="1"/>
    <col min="3595" max="3595" width="10" bestFit="1" customWidth="1"/>
    <col min="3596" max="3596" width="27.7109375" customWidth="1"/>
    <col min="3844" max="3844" width="24.28515625" customWidth="1"/>
    <col min="3846" max="3846" width="11" customWidth="1"/>
    <col min="3847" max="3847" width="9.28515625" bestFit="1" customWidth="1"/>
    <col min="3848" max="3848" width="10.7109375" customWidth="1"/>
    <col min="3849" max="3849" width="11.140625" customWidth="1"/>
    <col min="3850" max="3850" width="11.85546875" customWidth="1"/>
    <col min="3851" max="3851" width="10" bestFit="1" customWidth="1"/>
    <col min="3852" max="3852" width="27.7109375" customWidth="1"/>
    <col min="4100" max="4100" width="24.28515625" customWidth="1"/>
    <col min="4102" max="4102" width="11" customWidth="1"/>
    <col min="4103" max="4103" width="9.28515625" bestFit="1" customWidth="1"/>
    <col min="4104" max="4104" width="10.7109375" customWidth="1"/>
    <col min="4105" max="4105" width="11.140625" customWidth="1"/>
    <col min="4106" max="4106" width="11.85546875" customWidth="1"/>
    <col min="4107" max="4107" width="10" bestFit="1" customWidth="1"/>
    <col min="4108" max="4108" width="27.7109375" customWidth="1"/>
    <col min="4356" max="4356" width="24.28515625" customWidth="1"/>
    <col min="4358" max="4358" width="11" customWidth="1"/>
    <col min="4359" max="4359" width="9.28515625" bestFit="1" customWidth="1"/>
    <col min="4360" max="4360" width="10.7109375" customWidth="1"/>
    <col min="4361" max="4361" width="11.140625" customWidth="1"/>
    <col min="4362" max="4362" width="11.85546875" customWidth="1"/>
    <col min="4363" max="4363" width="10" bestFit="1" customWidth="1"/>
    <col min="4364" max="4364" width="27.7109375" customWidth="1"/>
    <col min="4612" max="4612" width="24.28515625" customWidth="1"/>
    <col min="4614" max="4614" width="11" customWidth="1"/>
    <col min="4615" max="4615" width="9.28515625" bestFit="1" customWidth="1"/>
    <col min="4616" max="4616" width="10.7109375" customWidth="1"/>
    <col min="4617" max="4617" width="11.140625" customWidth="1"/>
    <col min="4618" max="4618" width="11.85546875" customWidth="1"/>
    <col min="4619" max="4619" width="10" bestFit="1" customWidth="1"/>
    <col min="4620" max="4620" width="27.7109375" customWidth="1"/>
    <col min="4868" max="4868" width="24.28515625" customWidth="1"/>
    <col min="4870" max="4870" width="11" customWidth="1"/>
    <col min="4871" max="4871" width="9.28515625" bestFit="1" customWidth="1"/>
    <col min="4872" max="4872" width="10.7109375" customWidth="1"/>
    <col min="4873" max="4873" width="11.140625" customWidth="1"/>
    <col min="4874" max="4874" width="11.85546875" customWidth="1"/>
    <col min="4875" max="4875" width="10" bestFit="1" customWidth="1"/>
    <col min="4876" max="4876" width="27.7109375" customWidth="1"/>
    <col min="5124" max="5124" width="24.28515625" customWidth="1"/>
    <col min="5126" max="5126" width="11" customWidth="1"/>
    <col min="5127" max="5127" width="9.28515625" bestFit="1" customWidth="1"/>
    <col min="5128" max="5128" width="10.7109375" customWidth="1"/>
    <col min="5129" max="5129" width="11.140625" customWidth="1"/>
    <col min="5130" max="5130" width="11.85546875" customWidth="1"/>
    <col min="5131" max="5131" width="10" bestFit="1" customWidth="1"/>
    <col min="5132" max="5132" width="27.7109375" customWidth="1"/>
    <col min="5380" max="5380" width="24.28515625" customWidth="1"/>
    <col min="5382" max="5382" width="11" customWidth="1"/>
    <col min="5383" max="5383" width="9.28515625" bestFit="1" customWidth="1"/>
    <col min="5384" max="5384" width="10.7109375" customWidth="1"/>
    <col min="5385" max="5385" width="11.140625" customWidth="1"/>
    <col min="5386" max="5386" width="11.85546875" customWidth="1"/>
    <col min="5387" max="5387" width="10" bestFit="1" customWidth="1"/>
    <col min="5388" max="5388" width="27.7109375" customWidth="1"/>
    <col min="5636" max="5636" width="24.28515625" customWidth="1"/>
    <col min="5638" max="5638" width="11" customWidth="1"/>
    <col min="5639" max="5639" width="9.28515625" bestFit="1" customWidth="1"/>
    <col min="5640" max="5640" width="10.7109375" customWidth="1"/>
    <col min="5641" max="5641" width="11.140625" customWidth="1"/>
    <col min="5642" max="5642" width="11.85546875" customWidth="1"/>
    <col min="5643" max="5643" width="10" bestFit="1" customWidth="1"/>
    <col min="5644" max="5644" width="27.7109375" customWidth="1"/>
    <col min="5892" max="5892" width="24.28515625" customWidth="1"/>
    <col min="5894" max="5894" width="11" customWidth="1"/>
    <col min="5895" max="5895" width="9.28515625" bestFit="1" customWidth="1"/>
    <col min="5896" max="5896" width="10.7109375" customWidth="1"/>
    <col min="5897" max="5897" width="11.140625" customWidth="1"/>
    <col min="5898" max="5898" width="11.85546875" customWidth="1"/>
    <col min="5899" max="5899" width="10" bestFit="1" customWidth="1"/>
    <col min="5900" max="5900" width="27.7109375" customWidth="1"/>
    <col min="6148" max="6148" width="24.28515625" customWidth="1"/>
    <col min="6150" max="6150" width="11" customWidth="1"/>
    <col min="6151" max="6151" width="9.28515625" bestFit="1" customWidth="1"/>
    <col min="6152" max="6152" width="10.7109375" customWidth="1"/>
    <col min="6153" max="6153" width="11.140625" customWidth="1"/>
    <col min="6154" max="6154" width="11.85546875" customWidth="1"/>
    <col min="6155" max="6155" width="10" bestFit="1" customWidth="1"/>
    <col min="6156" max="6156" width="27.7109375" customWidth="1"/>
    <col min="6404" max="6404" width="24.28515625" customWidth="1"/>
    <col min="6406" max="6406" width="11" customWidth="1"/>
    <col min="6407" max="6407" width="9.28515625" bestFit="1" customWidth="1"/>
    <col min="6408" max="6408" width="10.7109375" customWidth="1"/>
    <col min="6409" max="6409" width="11.140625" customWidth="1"/>
    <col min="6410" max="6410" width="11.85546875" customWidth="1"/>
    <col min="6411" max="6411" width="10" bestFit="1" customWidth="1"/>
    <col min="6412" max="6412" width="27.7109375" customWidth="1"/>
    <col min="6660" max="6660" width="24.28515625" customWidth="1"/>
    <col min="6662" max="6662" width="11" customWidth="1"/>
    <col min="6663" max="6663" width="9.28515625" bestFit="1" customWidth="1"/>
    <col min="6664" max="6664" width="10.7109375" customWidth="1"/>
    <col min="6665" max="6665" width="11.140625" customWidth="1"/>
    <col min="6666" max="6666" width="11.85546875" customWidth="1"/>
    <col min="6667" max="6667" width="10" bestFit="1" customWidth="1"/>
    <col min="6668" max="6668" width="27.7109375" customWidth="1"/>
    <col min="6916" max="6916" width="24.28515625" customWidth="1"/>
    <col min="6918" max="6918" width="11" customWidth="1"/>
    <col min="6919" max="6919" width="9.28515625" bestFit="1" customWidth="1"/>
    <col min="6920" max="6920" width="10.7109375" customWidth="1"/>
    <col min="6921" max="6921" width="11.140625" customWidth="1"/>
    <col min="6922" max="6922" width="11.85546875" customWidth="1"/>
    <col min="6923" max="6923" width="10" bestFit="1" customWidth="1"/>
    <col min="6924" max="6924" width="27.7109375" customWidth="1"/>
    <col min="7172" max="7172" width="24.28515625" customWidth="1"/>
    <col min="7174" max="7174" width="11" customWidth="1"/>
    <col min="7175" max="7175" width="9.28515625" bestFit="1" customWidth="1"/>
    <col min="7176" max="7176" width="10.7109375" customWidth="1"/>
    <col min="7177" max="7177" width="11.140625" customWidth="1"/>
    <col min="7178" max="7178" width="11.85546875" customWidth="1"/>
    <col min="7179" max="7179" width="10" bestFit="1" customWidth="1"/>
    <col min="7180" max="7180" width="27.7109375" customWidth="1"/>
    <col min="7428" max="7428" width="24.28515625" customWidth="1"/>
    <col min="7430" max="7430" width="11" customWidth="1"/>
    <col min="7431" max="7431" width="9.28515625" bestFit="1" customWidth="1"/>
    <col min="7432" max="7432" width="10.7109375" customWidth="1"/>
    <col min="7433" max="7433" width="11.140625" customWidth="1"/>
    <col min="7434" max="7434" width="11.85546875" customWidth="1"/>
    <col min="7435" max="7435" width="10" bestFit="1" customWidth="1"/>
    <col min="7436" max="7436" width="27.7109375" customWidth="1"/>
    <col min="7684" max="7684" width="24.28515625" customWidth="1"/>
    <col min="7686" max="7686" width="11" customWidth="1"/>
    <col min="7687" max="7687" width="9.28515625" bestFit="1" customWidth="1"/>
    <col min="7688" max="7688" width="10.7109375" customWidth="1"/>
    <col min="7689" max="7689" width="11.140625" customWidth="1"/>
    <col min="7690" max="7690" width="11.85546875" customWidth="1"/>
    <col min="7691" max="7691" width="10" bestFit="1" customWidth="1"/>
    <col min="7692" max="7692" width="27.7109375" customWidth="1"/>
    <col min="7940" max="7940" width="24.28515625" customWidth="1"/>
    <col min="7942" max="7942" width="11" customWidth="1"/>
    <col min="7943" max="7943" width="9.28515625" bestFit="1" customWidth="1"/>
    <col min="7944" max="7944" width="10.7109375" customWidth="1"/>
    <col min="7945" max="7945" width="11.140625" customWidth="1"/>
    <col min="7946" max="7946" width="11.85546875" customWidth="1"/>
    <col min="7947" max="7947" width="10" bestFit="1" customWidth="1"/>
    <col min="7948" max="7948" width="27.7109375" customWidth="1"/>
    <col min="8196" max="8196" width="24.28515625" customWidth="1"/>
    <col min="8198" max="8198" width="11" customWidth="1"/>
    <col min="8199" max="8199" width="9.28515625" bestFit="1" customWidth="1"/>
    <col min="8200" max="8200" width="10.7109375" customWidth="1"/>
    <col min="8201" max="8201" width="11.140625" customWidth="1"/>
    <col min="8202" max="8202" width="11.85546875" customWidth="1"/>
    <col min="8203" max="8203" width="10" bestFit="1" customWidth="1"/>
    <col min="8204" max="8204" width="27.7109375" customWidth="1"/>
    <col min="8452" max="8452" width="24.28515625" customWidth="1"/>
    <col min="8454" max="8454" width="11" customWidth="1"/>
    <col min="8455" max="8455" width="9.28515625" bestFit="1" customWidth="1"/>
    <col min="8456" max="8456" width="10.7109375" customWidth="1"/>
    <col min="8457" max="8457" width="11.140625" customWidth="1"/>
    <col min="8458" max="8458" width="11.85546875" customWidth="1"/>
    <col min="8459" max="8459" width="10" bestFit="1" customWidth="1"/>
    <col min="8460" max="8460" width="27.7109375" customWidth="1"/>
    <col min="8708" max="8708" width="24.28515625" customWidth="1"/>
    <col min="8710" max="8710" width="11" customWidth="1"/>
    <col min="8711" max="8711" width="9.28515625" bestFit="1" customWidth="1"/>
    <col min="8712" max="8712" width="10.7109375" customWidth="1"/>
    <col min="8713" max="8713" width="11.140625" customWidth="1"/>
    <col min="8714" max="8714" width="11.85546875" customWidth="1"/>
    <col min="8715" max="8715" width="10" bestFit="1" customWidth="1"/>
    <col min="8716" max="8716" width="27.7109375" customWidth="1"/>
    <col min="8964" max="8964" width="24.28515625" customWidth="1"/>
    <col min="8966" max="8966" width="11" customWidth="1"/>
    <col min="8967" max="8967" width="9.28515625" bestFit="1" customWidth="1"/>
    <col min="8968" max="8968" width="10.7109375" customWidth="1"/>
    <col min="8969" max="8969" width="11.140625" customWidth="1"/>
    <col min="8970" max="8970" width="11.85546875" customWidth="1"/>
    <col min="8971" max="8971" width="10" bestFit="1" customWidth="1"/>
    <col min="8972" max="8972" width="27.7109375" customWidth="1"/>
    <col min="9220" max="9220" width="24.28515625" customWidth="1"/>
    <col min="9222" max="9222" width="11" customWidth="1"/>
    <col min="9223" max="9223" width="9.28515625" bestFit="1" customWidth="1"/>
    <col min="9224" max="9224" width="10.7109375" customWidth="1"/>
    <col min="9225" max="9225" width="11.140625" customWidth="1"/>
    <col min="9226" max="9226" width="11.85546875" customWidth="1"/>
    <col min="9227" max="9227" width="10" bestFit="1" customWidth="1"/>
    <col min="9228" max="9228" width="27.7109375" customWidth="1"/>
    <col min="9476" max="9476" width="24.28515625" customWidth="1"/>
    <col min="9478" max="9478" width="11" customWidth="1"/>
    <col min="9479" max="9479" width="9.28515625" bestFit="1" customWidth="1"/>
    <col min="9480" max="9480" width="10.7109375" customWidth="1"/>
    <col min="9481" max="9481" width="11.140625" customWidth="1"/>
    <col min="9482" max="9482" width="11.85546875" customWidth="1"/>
    <col min="9483" max="9483" width="10" bestFit="1" customWidth="1"/>
    <col min="9484" max="9484" width="27.7109375" customWidth="1"/>
    <col min="9732" max="9732" width="24.28515625" customWidth="1"/>
    <col min="9734" max="9734" width="11" customWidth="1"/>
    <col min="9735" max="9735" width="9.28515625" bestFit="1" customWidth="1"/>
    <col min="9736" max="9736" width="10.7109375" customWidth="1"/>
    <col min="9737" max="9737" width="11.140625" customWidth="1"/>
    <col min="9738" max="9738" width="11.85546875" customWidth="1"/>
    <col min="9739" max="9739" width="10" bestFit="1" customWidth="1"/>
    <col min="9740" max="9740" width="27.7109375" customWidth="1"/>
    <col min="9988" max="9988" width="24.28515625" customWidth="1"/>
    <col min="9990" max="9990" width="11" customWidth="1"/>
    <col min="9991" max="9991" width="9.28515625" bestFit="1" customWidth="1"/>
    <col min="9992" max="9992" width="10.7109375" customWidth="1"/>
    <col min="9993" max="9993" width="11.140625" customWidth="1"/>
    <col min="9994" max="9994" width="11.85546875" customWidth="1"/>
    <col min="9995" max="9995" width="10" bestFit="1" customWidth="1"/>
    <col min="9996" max="9996" width="27.7109375" customWidth="1"/>
    <col min="10244" max="10244" width="24.28515625" customWidth="1"/>
    <col min="10246" max="10246" width="11" customWidth="1"/>
    <col min="10247" max="10247" width="9.28515625" bestFit="1" customWidth="1"/>
    <col min="10248" max="10248" width="10.7109375" customWidth="1"/>
    <col min="10249" max="10249" width="11.140625" customWidth="1"/>
    <col min="10250" max="10250" width="11.85546875" customWidth="1"/>
    <col min="10251" max="10251" width="10" bestFit="1" customWidth="1"/>
    <col min="10252" max="10252" width="27.7109375" customWidth="1"/>
    <col min="10500" max="10500" width="24.28515625" customWidth="1"/>
    <col min="10502" max="10502" width="11" customWidth="1"/>
    <col min="10503" max="10503" width="9.28515625" bestFit="1" customWidth="1"/>
    <col min="10504" max="10504" width="10.7109375" customWidth="1"/>
    <col min="10505" max="10505" width="11.140625" customWidth="1"/>
    <col min="10506" max="10506" width="11.85546875" customWidth="1"/>
    <col min="10507" max="10507" width="10" bestFit="1" customWidth="1"/>
    <col min="10508" max="10508" width="27.7109375" customWidth="1"/>
    <col min="10756" max="10756" width="24.28515625" customWidth="1"/>
    <col min="10758" max="10758" width="11" customWidth="1"/>
    <col min="10759" max="10759" width="9.28515625" bestFit="1" customWidth="1"/>
    <col min="10760" max="10760" width="10.7109375" customWidth="1"/>
    <col min="10761" max="10761" width="11.140625" customWidth="1"/>
    <col min="10762" max="10762" width="11.85546875" customWidth="1"/>
    <col min="10763" max="10763" width="10" bestFit="1" customWidth="1"/>
    <col min="10764" max="10764" width="27.7109375" customWidth="1"/>
    <col min="11012" max="11012" width="24.28515625" customWidth="1"/>
    <col min="11014" max="11014" width="11" customWidth="1"/>
    <col min="11015" max="11015" width="9.28515625" bestFit="1" customWidth="1"/>
    <col min="11016" max="11016" width="10.7109375" customWidth="1"/>
    <col min="11017" max="11017" width="11.140625" customWidth="1"/>
    <col min="11018" max="11018" width="11.85546875" customWidth="1"/>
    <col min="11019" max="11019" width="10" bestFit="1" customWidth="1"/>
    <col min="11020" max="11020" width="27.7109375" customWidth="1"/>
    <col min="11268" max="11268" width="24.28515625" customWidth="1"/>
    <col min="11270" max="11270" width="11" customWidth="1"/>
    <col min="11271" max="11271" width="9.28515625" bestFit="1" customWidth="1"/>
    <col min="11272" max="11272" width="10.7109375" customWidth="1"/>
    <col min="11273" max="11273" width="11.140625" customWidth="1"/>
    <col min="11274" max="11274" width="11.85546875" customWidth="1"/>
    <col min="11275" max="11275" width="10" bestFit="1" customWidth="1"/>
    <col min="11276" max="11276" width="27.7109375" customWidth="1"/>
    <col min="11524" max="11524" width="24.28515625" customWidth="1"/>
    <col min="11526" max="11526" width="11" customWidth="1"/>
    <col min="11527" max="11527" width="9.28515625" bestFit="1" customWidth="1"/>
    <col min="11528" max="11528" width="10.7109375" customWidth="1"/>
    <col min="11529" max="11529" width="11.140625" customWidth="1"/>
    <col min="11530" max="11530" width="11.85546875" customWidth="1"/>
    <col min="11531" max="11531" width="10" bestFit="1" customWidth="1"/>
    <col min="11532" max="11532" width="27.7109375" customWidth="1"/>
    <col min="11780" max="11780" width="24.28515625" customWidth="1"/>
    <col min="11782" max="11782" width="11" customWidth="1"/>
    <col min="11783" max="11783" width="9.28515625" bestFit="1" customWidth="1"/>
    <col min="11784" max="11784" width="10.7109375" customWidth="1"/>
    <col min="11785" max="11785" width="11.140625" customWidth="1"/>
    <col min="11786" max="11786" width="11.85546875" customWidth="1"/>
    <col min="11787" max="11787" width="10" bestFit="1" customWidth="1"/>
    <col min="11788" max="11788" width="27.7109375" customWidth="1"/>
    <col min="12036" max="12036" width="24.28515625" customWidth="1"/>
    <col min="12038" max="12038" width="11" customWidth="1"/>
    <col min="12039" max="12039" width="9.28515625" bestFit="1" customWidth="1"/>
    <col min="12040" max="12040" width="10.7109375" customWidth="1"/>
    <col min="12041" max="12041" width="11.140625" customWidth="1"/>
    <col min="12042" max="12042" width="11.85546875" customWidth="1"/>
    <col min="12043" max="12043" width="10" bestFit="1" customWidth="1"/>
    <col min="12044" max="12044" width="27.7109375" customWidth="1"/>
    <col min="12292" max="12292" width="24.28515625" customWidth="1"/>
    <col min="12294" max="12294" width="11" customWidth="1"/>
    <col min="12295" max="12295" width="9.28515625" bestFit="1" customWidth="1"/>
    <col min="12296" max="12296" width="10.7109375" customWidth="1"/>
    <col min="12297" max="12297" width="11.140625" customWidth="1"/>
    <col min="12298" max="12298" width="11.85546875" customWidth="1"/>
    <col min="12299" max="12299" width="10" bestFit="1" customWidth="1"/>
    <col min="12300" max="12300" width="27.7109375" customWidth="1"/>
    <col min="12548" max="12548" width="24.28515625" customWidth="1"/>
    <col min="12550" max="12550" width="11" customWidth="1"/>
    <col min="12551" max="12551" width="9.28515625" bestFit="1" customWidth="1"/>
    <col min="12552" max="12552" width="10.7109375" customWidth="1"/>
    <col min="12553" max="12553" width="11.140625" customWidth="1"/>
    <col min="12554" max="12554" width="11.85546875" customWidth="1"/>
    <col min="12555" max="12555" width="10" bestFit="1" customWidth="1"/>
    <col min="12556" max="12556" width="27.7109375" customWidth="1"/>
    <col min="12804" max="12804" width="24.28515625" customWidth="1"/>
    <col min="12806" max="12806" width="11" customWidth="1"/>
    <col min="12807" max="12807" width="9.28515625" bestFit="1" customWidth="1"/>
    <col min="12808" max="12808" width="10.7109375" customWidth="1"/>
    <col min="12809" max="12809" width="11.140625" customWidth="1"/>
    <col min="12810" max="12810" width="11.85546875" customWidth="1"/>
    <col min="12811" max="12811" width="10" bestFit="1" customWidth="1"/>
    <col min="12812" max="12812" width="27.7109375" customWidth="1"/>
    <col min="13060" max="13060" width="24.28515625" customWidth="1"/>
    <col min="13062" max="13062" width="11" customWidth="1"/>
    <col min="13063" max="13063" width="9.28515625" bestFit="1" customWidth="1"/>
    <col min="13064" max="13064" width="10.7109375" customWidth="1"/>
    <col min="13065" max="13065" width="11.140625" customWidth="1"/>
    <col min="13066" max="13066" width="11.85546875" customWidth="1"/>
    <col min="13067" max="13067" width="10" bestFit="1" customWidth="1"/>
    <col min="13068" max="13068" width="27.7109375" customWidth="1"/>
    <col min="13316" max="13316" width="24.28515625" customWidth="1"/>
    <col min="13318" max="13318" width="11" customWidth="1"/>
    <col min="13319" max="13319" width="9.28515625" bestFit="1" customWidth="1"/>
    <col min="13320" max="13320" width="10.7109375" customWidth="1"/>
    <col min="13321" max="13321" width="11.140625" customWidth="1"/>
    <col min="13322" max="13322" width="11.85546875" customWidth="1"/>
    <col min="13323" max="13323" width="10" bestFit="1" customWidth="1"/>
    <col min="13324" max="13324" width="27.7109375" customWidth="1"/>
    <col min="13572" max="13572" width="24.28515625" customWidth="1"/>
    <col min="13574" max="13574" width="11" customWidth="1"/>
    <col min="13575" max="13575" width="9.28515625" bestFit="1" customWidth="1"/>
    <col min="13576" max="13576" width="10.7109375" customWidth="1"/>
    <col min="13577" max="13577" width="11.140625" customWidth="1"/>
    <col min="13578" max="13578" width="11.85546875" customWidth="1"/>
    <col min="13579" max="13579" width="10" bestFit="1" customWidth="1"/>
    <col min="13580" max="13580" width="27.7109375" customWidth="1"/>
    <col min="13828" max="13828" width="24.28515625" customWidth="1"/>
    <col min="13830" max="13830" width="11" customWidth="1"/>
    <col min="13831" max="13831" width="9.28515625" bestFit="1" customWidth="1"/>
    <col min="13832" max="13832" width="10.7109375" customWidth="1"/>
    <col min="13833" max="13833" width="11.140625" customWidth="1"/>
    <col min="13834" max="13834" width="11.85546875" customWidth="1"/>
    <col min="13835" max="13835" width="10" bestFit="1" customWidth="1"/>
    <col min="13836" max="13836" width="27.7109375" customWidth="1"/>
    <col min="14084" max="14084" width="24.28515625" customWidth="1"/>
    <col min="14086" max="14086" width="11" customWidth="1"/>
    <col min="14087" max="14087" width="9.28515625" bestFit="1" customWidth="1"/>
    <col min="14088" max="14088" width="10.7109375" customWidth="1"/>
    <col min="14089" max="14089" width="11.140625" customWidth="1"/>
    <col min="14090" max="14090" width="11.85546875" customWidth="1"/>
    <col min="14091" max="14091" width="10" bestFit="1" customWidth="1"/>
    <col min="14092" max="14092" width="27.7109375" customWidth="1"/>
    <col min="14340" max="14340" width="24.28515625" customWidth="1"/>
    <col min="14342" max="14342" width="11" customWidth="1"/>
    <col min="14343" max="14343" width="9.28515625" bestFit="1" customWidth="1"/>
    <col min="14344" max="14344" width="10.7109375" customWidth="1"/>
    <col min="14345" max="14345" width="11.140625" customWidth="1"/>
    <col min="14346" max="14346" width="11.85546875" customWidth="1"/>
    <col min="14347" max="14347" width="10" bestFit="1" customWidth="1"/>
    <col min="14348" max="14348" width="27.7109375" customWidth="1"/>
    <col min="14596" max="14596" width="24.28515625" customWidth="1"/>
    <col min="14598" max="14598" width="11" customWidth="1"/>
    <col min="14599" max="14599" width="9.28515625" bestFit="1" customWidth="1"/>
    <col min="14600" max="14600" width="10.7109375" customWidth="1"/>
    <col min="14601" max="14601" width="11.140625" customWidth="1"/>
    <col min="14602" max="14602" width="11.85546875" customWidth="1"/>
    <col min="14603" max="14603" width="10" bestFit="1" customWidth="1"/>
    <col min="14604" max="14604" width="27.7109375" customWidth="1"/>
    <col min="14852" max="14852" width="24.28515625" customWidth="1"/>
    <col min="14854" max="14854" width="11" customWidth="1"/>
    <col min="14855" max="14855" width="9.28515625" bestFit="1" customWidth="1"/>
    <col min="14856" max="14856" width="10.7109375" customWidth="1"/>
    <col min="14857" max="14857" width="11.140625" customWidth="1"/>
    <col min="14858" max="14858" width="11.85546875" customWidth="1"/>
    <col min="14859" max="14859" width="10" bestFit="1" customWidth="1"/>
    <col min="14860" max="14860" width="27.7109375" customWidth="1"/>
    <col min="15108" max="15108" width="24.28515625" customWidth="1"/>
    <col min="15110" max="15110" width="11" customWidth="1"/>
    <col min="15111" max="15111" width="9.28515625" bestFit="1" customWidth="1"/>
    <col min="15112" max="15112" width="10.7109375" customWidth="1"/>
    <col min="15113" max="15113" width="11.140625" customWidth="1"/>
    <col min="15114" max="15114" width="11.85546875" customWidth="1"/>
    <col min="15115" max="15115" width="10" bestFit="1" customWidth="1"/>
    <col min="15116" max="15116" width="27.7109375" customWidth="1"/>
    <col min="15364" max="15364" width="24.28515625" customWidth="1"/>
    <col min="15366" max="15366" width="11" customWidth="1"/>
    <col min="15367" max="15367" width="9.28515625" bestFit="1" customWidth="1"/>
    <col min="15368" max="15368" width="10.7109375" customWidth="1"/>
    <col min="15369" max="15369" width="11.140625" customWidth="1"/>
    <col min="15370" max="15370" width="11.85546875" customWidth="1"/>
    <col min="15371" max="15371" width="10" bestFit="1" customWidth="1"/>
    <col min="15372" max="15372" width="27.7109375" customWidth="1"/>
    <col min="15620" max="15620" width="24.28515625" customWidth="1"/>
    <col min="15622" max="15622" width="11" customWidth="1"/>
    <col min="15623" max="15623" width="9.28515625" bestFit="1" customWidth="1"/>
    <col min="15624" max="15624" width="10.7109375" customWidth="1"/>
    <col min="15625" max="15625" width="11.140625" customWidth="1"/>
    <col min="15626" max="15626" width="11.85546875" customWidth="1"/>
    <col min="15627" max="15627" width="10" bestFit="1" customWidth="1"/>
    <col min="15628" max="15628" width="27.7109375" customWidth="1"/>
    <col min="15876" max="15876" width="24.28515625" customWidth="1"/>
    <col min="15878" max="15878" width="11" customWidth="1"/>
    <col min="15879" max="15879" width="9.28515625" bestFit="1" customWidth="1"/>
    <col min="15880" max="15880" width="10.7109375" customWidth="1"/>
    <col min="15881" max="15881" width="11.140625" customWidth="1"/>
    <col min="15882" max="15882" width="11.85546875" customWidth="1"/>
    <col min="15883" max="15883" width="10" bestFit="1" customWidth="1"/>
    <col min="15884" max="15884" width="27.7109375" customWidth="1"/>
    <col min="16132" max="16132" width="24.28515625" customWidth="1"/>
    <col min="16134" max="16134" width="11" customWidth="1"/>
    <col min="16135" max="16135" width="9.28515625" bestFit="1" customWidth="1"/>
    <col min="16136" max="16136" width="10.7109375" customWidth="1"/>
    <col min="16137" max="16137" width="11.140625" customWidth="1"/>
    <col min="16138" max="16138" width="11.85546875" customWidth="1"/>
    <col min="16139" max="16139" width="10" bestFit="1" customWidth="1"/>
    <col min="16140" max="16140" width="27.7109375" customWidth="1"/>
  </cols>
  <sheetData>
    <row r="1" spans="1:17" ht="48.6" customHeight="1" x14ac:dyDescent="0.25">
      <c r="A1" s="360" t="s">
        <v>159</v>
      </c>
      <c r="B1" s="360"/>
      <c r="C1" s="360"/>
      <c r="D1" s="360"/>
      <c r="E1" s="360"/>
      <c r="F1" s="360"/>
      <c r="G1" s="360"/>
      <c r="H1" s="360"/>
      <c r="I1" s="360"/>
      <c r="J1" s="360"/>
      <c r="K1" s="360"/>
      <c r="L1" s="360"/>
    </row>
    <row r="2" spans="1:17" ht="16.149999999999999" customHeight="1" thickBot="1" x14ac:dyDescent="0.3">
      <c r="A2" s="384" t="s">
        <v>384</v>
      </c>
      <c r="B2" s="384"/>
      <c r="C2" s="384"/>
      <c r="D2" s="384"/>
      <c r="E2" s="384"/>
      <c r="F2" s="384"/>
      <c r="G2" s="384"/>
      <c r="H2" s="384"/>
      <c r="I2" s="384"/>
      <c r="J2" s="384"/>
      <c r="K2" s="384"/>
      <c r="L2" s="384"/>
    </row>
    <row r="3" spans="1:17" ht="61.9" customHeight="1" x14ac:dyDescent="0.25">
      <c r="A3" s="385" t="s">
        <v>160</v>
      </c>
      <c r="B3" s="386"/>
      <c r="C3" s="386" t="s">
        <v>161</v>
      </c>
      <c r="D3" s="386" t="s">
        <v>162</v>
      </c>
      <c r="E3" s="386" t="s">
        <v>34</v>
      </c>
      <c r="F3" s="386" t="s">
        <v>163</v>
      </c>
      <c r="G3" s="386"/>
      <c r="H3" s="386"/>
      <c r="I3" s="386" t="s">
        <v>164</v>
      </c>
      <c r="J3" s="386" t="s">
        <v>165</v>
      </c>
      <c r="K3" s="386" t="s">
        <v>166</v>
      </c>
      <c r="L3" s="389" t="s">
        <v>167</v>
      </c>
    </row>
    <row r="4" spans="1:17" ht="46.15" customHeight="1" x14ac:dyDescent="0.25">
      <c r="A4" s="387"/>
      <c r="B4" s="388"/>
      <c r="C4" s="388"/>
      <c r="D4" s="388"/>
      <c r="E4" s="388"/>
      <c r="F4" s="388" t="s">
        <v>405</v>
      </c>
      <c r="G4" s="388" t="s">
        <v>168</v>
      </c>
      <c r="H4" s="388" t="s">
        <v>169</v>
      </c>
      <c r="I4" s="388"/>
      <c r="J4" s="388"/>
      <c r="K4" s="388"/>
      <c r="L4" s="390"/>
    </row>
    <row r="5" spans="1:17" ht="31.15" customHeight="1" x14ac:dyDescent="0.25">
      <c r="A5" s="164" t="s">
        <v>15</v>
      </c>
      <c r="B5" s="165" t="s">
        <v>16</v>
      </c>
      <c r="C5" s="388"/>
      <c r="D5" s="388"/>
      <c r="E5" s="388"/>
      <c r="F5" s="388"/>
      <c r="G5" s="388"/>
      <c r="H5" s="388"/>
      <c r="I5" s="388"/>
      <c r="J5" s="388"/>
      <c r="K5" s="388"/>
      <c r="L5" s="390"/>
    </row>
    <row r="6" spans="1:17" x14ac:dyDescent="0.25">
      <c r="A6" s="157" t="s">
        <v>62</v>
      </c>
      <c r="B6" s="158">
        <v>0</v>
      </c>
      <c r="C6" s="165"/>
      <c r="D6" s="382" t="s">
        <v>336</v>
      </c>
      <c r="E6" s="382"/>
      <c r="F6" s="382"/>
      <c r="G6" s="382"/>
      <c r="H6" s="382"/>
      <c r="I6" s="382"/>
      <c r="J6" s="382"/>
      <c r="K6" s="382"/>
      <c r="L6" s="383"/>
    </row>
    <row r="7" spans="1:17" ht="22.5" x14ac:dyDescent="0.25">
      <c r="A7" s="157" t="s">
        <v>62</v>
      </c>
      <c r="B7" s="158">
        <v>0</v>
      </c>
      <c r="C7" s="159" t="s">
        <v>64</v>
      </c>
      <c r="D7" s="166" t="s">
        <v>351</v>
      </c>
      <c r="E7" s="166" t="s">
        <v>170</v>
      </c>
      <c r="F7" s="167">
        <v>1295127.3999999999</v>
      </c>
      <c r="G7" s="167">
        <v>1481370.1</v>
      </c>
      <c r="H7" s="167">
        <v>1653158.5</v>
      </c>
      <c r="I7" s="161">
        <f>H7-G7</f>
        <v>171788.39999999991</v>
      </c>
      <c r="J7" s="162">
        <f>H7/G7*100</f>
        <v>111.596588860542</v>
      </c>
      <c r="K7" s="162">
        <f>H7*100/F7</f>
        <v>127.64446957110167</v>
      </c>
      <c r="L7" s="163" t="s">
        <v>171</v>
      </c>
      <c r="N7" s="174"/>
    </row>
    <row r="8" spans="1:17" ht="60" x14ac:dyDescent="0.25">
      <c r="A8" s="157" t="s">
        <v>62</v>
      </c>
      <c r="B8" s="158">
        <v>0</v>
      </c>
      <c r="C8" s="159" t="s">
        <v>79</v>
      </c>
      <c r="D8" s="160" t="s">
        <v>352</v>
      </c>
      <c r="E8" s="168" t="s">
        <v>172</v>
      </c>
      <c r="F8" s="161">
        <v>42.3</v>
      </c>
      <c r="G8" s="161">
        <v>38.5</v>
      </c>
      <c r="H8" s="161">
        <v>59.3</v>
      </c>
      <c r="I8" s="161">
        <f>H8-G8</f>
        <v>20.799999999999997</v>
      </c>
      <c r="J8" s="162">
        <f t="shared" ref="J8:J26" si="0">H8/G8*100</f>
        <v>154.02597402597402</v>
      </c>
      <c r="K8" s="162">
        <f>H8*100/F8</f>
        <v>140.18912529550829</v>
      </c>
      <c r="L8" s="163" t="s">
        <v>353</v>
      </c>
      <c r="Q8" t="s">
        <v>173</v>
      </c>
    </row>
    <row r="9" spans="1:17" ht="66.75" customHeight="1" x14ac:dyDescent="0.25">
      <c r="A9" s="62" t="s">
        <v>62</v>
      </c>
      <c r="B9" s="63">
        <v>0</v>
      </c>
      <c r="C9" s="64" t="s">
        <v>98</v>
      </c>
      <c r="D9" s="65" t="s">
        <v>332</v>
      </c>
      <c r="E9" s="142" t="s">
        <v>172</v>
      </c>
      <c r="F9" s="248">
        <v>0.9</v>
      </c>
      <c r="G9" s="66">
        <v>10</v>
      </c>
      <c r="H9" s="66">
        <v>0.01</v>
      </c>
      <c r="I9" s="66">
        <f>H9-G9</f>
        <v>-9.99</v>
      </c>
      <c r="J9" s="67">
        <f t="shared" si="0"/>
        <v>0.1</v>
      </c>
      <c r="K9" s="67">
        <f>H9*100/F9</f>
        <v>1.1111111111111112</v>
      </c>
      <c r="L9" s="143" t="s">
        <v>394</v>
      </c>
    </row>
    <row r="10" spans="1:17" ht="157.5" x14ac:dyDescent="0.25">
      <c r="A10" s="62" t="s">
        <v>62</v>
      </c>
      <c r="B10" s="63">
        <v>0</v>
      </c>
      <c r="C10" s="64" t="s">
        <v>103</v>
      </c>
      <c r="D10" s="65" t="s">
        <v>333</v>
      </c>
      <c r="E10" s="142" t="s">
        <v>172</v>
      </c>
      <c r="F10" s="66">
        <v>0</v>
      </c>
      <c r="G10" s="66">
        <v>0</v>
      </c>
      <c r="H10" s="66">
        <v>0</v>
      </c>
      <c r="I10" s="66">
        <f>H10-G10</f>
        <v>0</v>
      </c>
      <c r="J10" s="67" t="e">
        <f t="shared" si="0"/>
        <v>#DIV/0!</v>
      </c>
      <c r="K10" s="67" t="e">
        <f>H10*100/F10</f>
        <v>#DIV/0!</v>
      </c>
      <c r="L10" s="143" t="s">
        <v>395</v>
      </c>
    </row>
    <row r="11" spans="1:17" ht="146.25" x14ac:dyDescent="0.25">
      <c r="A11" s="62" t="s">
        <v>62</v>
      </c>
      <c r="B11" s="63">
        <v>0</v>
      </c>
      <c r="C11" s="64" t="s">
        <v>117</v>
      </c>
      <c r="D11" s="65" t="s">
        <v>334</v>
      </c>
      <c r="E11" s="66" t="s">
        <v>172</v>
      </c>
      <c r="F11" s="66">
        <v>0</v>
      </c>
      <c r="G11" s="66">
        <v>0</v>
      </c>
      <c r="H11" s="66">
        <v>0</v>
      </c>
      <c r="I11" s="66">
        <f>H11-G11</f>
        <v>0</v>
      </c>
      <c r="J11" s="67" t="e">
        <f t="shared" si="0"/>
        <v>#DIV/0!</v>
      </c>
      <c r="K11" s="67" t="e">
        <f t="shared" ref="K11:K25" si="1">H11*100/F11</f>
        <v>#DIV/0!</v>
      </c>
      <c r="L11" s="143" t="s">
        <v>395</v>
      </c>
    </row>
    <row r="12" spans="1:17" ht="90" x14ac:dyDescent="0.25">
      <c r="A12" s="157" t="s">
        <v>62</v>
      </c>
      <c r="B12" s="158">
        <v>0</v>
      </c>
      <c r="C12" s="159" t="s">
        <v>122</v>
      </c>
      <c r="D12" s="160" t="s">
        <v>335</v>
      </c>
      <c r="E12" s="161" t="s">
        <v>172</v>
      </c>
      <c r="F12" s="161">
        <v>99.3</v>
      </c>
      <c r="G12" s="161">
        <v>99.5</v>
      </c>
      <c r="H12" s="161">
        <v>99.4</v>
      </c>
      <c r="I12" s="161">
        <f t="shared" ref="I12:I25" si="2">H12-G12</f>
        <v>-9.9999999999994316E-2</v>
      </c>
      <c r="J12" s="162">
        <f t="shared" si="0"/>
        <v>99.899497487437188</v>
      </c>
      <c r="K12" s="162">
        <f t="shared" si="1"/>
        <v>100.1007049345418</v>
      </c>
      <c r="L12" s="163" t="s">
        <v>171</v>
      </c>
    </row>
    <row r="13" spans="1:17" ht="68.25" customHeight="1" x14ac:dyDescent="0.25">
      <c r="A13" s="157" t="s">
        <v>62</v>
      </c>
      <c r="B13" s="158">
        <v>0</v>
      </c>
      <c r="C13" s="159" t="s">
        <v>174</v>
      </c>
      <c r="D13" s="160" t="s">
        <v>337</v>
      </c>
      <c r="E13" s="161" t="s">
        <v>172</v>
      </c>
      <c r="F13" s="161">
        <v>101.6</v>
      </c>
      <c r="G13" s="161">
        <v>100</v>
      </c>
      <c r="H13" s="161">
        <v>111.6</v>
      </c>
      <c r="I13" s="161">
        <f t="shared" si="2"/>
        <v>11.599999999999994</v>
      </c>
      <c r="J13" s="162">
        <f t="shared" si="0"/>
        <v>111.6</v>
      </c>
      <c r="K13" s="162">
        <f t="shared" si="1"/>
        <v>109.84251968503938</v>
      </c>
      <c r="L13" s="163" t="s">
        <v>171</v>
      </c>
    </row>
    <row r="14" spans="1:17" ht="96.75" x14ac:dyDescent="0.25">
      <c r="A14" s="175" t="s">
        <v>62</v>
      </c>
      <c r="B14" s="158">
        <v>0</v>
      </c>
      <c r="C14" s="159" t="s">
        <v>45</v>
      </c>
      <c r="D14" s="160" t="s">
        <v>338</v>
      </c>
      <c r="E14" s="161" t="s">
        <v>172</v>
      </c>
      <c r="F14" s="161">
        <v>86.7</v>
      </c>
      <c r="G14" s="161">
        <v>100</v>
      </c>
      <c r="H14" s="161">
        <v>92.7</v>
      </c>
      <c r="I14" s="161">
        <f t="shared" si="2"/>
        <v>-7.2999999999999972</v>
      </c>
      <c r="J14" s="162">
        <f t="shared" si="0"/>
        <v>92.7</v>
      </c>
      <c r="K14" s="162">
        <f t="shared" si="1"/>
        <v>106.9204152249135</v>
      </c>
      <c r="L14" s="169" t="s">
        <v>445</v>
      </c>
    </row>
    <row r="15" spans="1:17" ht="84" x14ac:dyDescent="0.25">
      <c r="A15" s="62" t="s">
        <v>62</v>
      </c>
      <c r="B15" s="63">
        <v>0</v>
      </c>
      <c r="C15" s="64" t="s">
        <v>62</v>
      </c>
      <c r="D15" s="65" t="s">
        <v>339</v>
      </c>
      <c r="E15" s="66" t="s">
        <v>172</v>
      </c>
      <c r="F15" s="66">
        <v>110</v>
      </c>
      <c r="G15" s="66">
        <v>100</v>
      </c>
      <c r="H15" s="66">
        <v>133</v>
      </c>
      <c r="I15" s="66">
        <f t="shared" si="2"/>
        <v>33</v>
      </c>
      <c r="J15" s="67">
        <f t="shared" si="0"/>
        <v>133</v>
      </c>
      <c r="K15" s="67">
        <f t="shared" si="1"/>
        <v>120.90909090909091</v>
      </c>
      <c r="L15" s="68" t="s">
        <v>446</v>
      </c>
    </row>
    <row r="16" spans="1:17" ht="237" customHeight="1" x14ac:dyDescent="0.25">
      <c r="A16" s="62" t="s">
        <v>62</v>
      </c>
      <c r="B16" s="63">
        <v>0</v>
      </c>
      <c r="C16" s="64" t="s">
        <v>175</v>
      </c>
      <c r="D16" s="65" t="s">
        <v>340</v>
      </c>
      <c r="E16" s="66" t="s">
        <v>172</v>
      </c>
      <c r="F16" s="66">
        <v>100</v>
      </c>
      <c r="G16" s="66">
        <v>100</v>
      </c>
      <c r="H16" s="66">
        <v>100</v>
      </c>
      <c r="I16" s="66">
        <f t="shared" si="2"/>
        <v>0</v>
      </c>
      <c r="J16" s="67">
        <f t="shared" si="0"/>
        <v>100</v>
      </c>
      <c r="K16" s="67">
        <f t="shared" si="1"/>
        <v>100</v>
      </c>
      <c r="L16" s="68" t="s">
        <v>171</v>
      </c>
    </row>
    <row r="17" spans="1:12" ht="113.25" thickBot="1" x14ac:dyDescent="0.3">
      <c r="A17" s="62" t="s">
        <v>62</v>
      </c>
      <c r="B17" s="63">
        <v>0</v>
      </c>
      <c r="C17" s="64" t="s">
        <v>176</v>
      </c>
      <c r="D17" s="65" t="s">
        <v>341</v>
      </c>
      <c r="E17" s="66" t="s">
        <v>172</v>
      </c>
      <c r="F17" s="66">
        <v>0</v>
      </c>
      <c r="G17" s="66">
        <v>0</v>
      </c>
      <c r="H17" s="66">
        <v>0</v>
      </c>
      <c r="I17" s="66">
        <f t="shared" si="2"/>
        <v>0</v>
      </c>
      <c r="J17" s="67" t="e">
        <f t="shared" si="0"/>
        <v>#DIV/0!</v>
      </c>
      <c r="K17" s="67" t="e">
        <f t="shared" si="1"/>
        <v>#DIV/0!</v>
      </c>
      <c r="L17" s="68" t="s">
        <v>177</v>
      </c>
    </row>
    <row r="18" spans="1:12" ht="108.75" thickBot="1" x14ac:dyDescent="0.3">
      <c r="A18" s="62" t="s">
        <v>62</v>
      </c>
      <c r="B18" s="63">
        <v>0</v>
      </c>
      <c r="C18" s="64" t="s">
        <v>178</v>
      </c>
      <c r="D18" s="65" t="s">
        <v>342</v>
      </c>
      <c r="E18" s="66" t="s">
        <v>172</v>
      </c>
      <c r="F18" s="66">
        <v>13</v>
      </c>
      <c r="G18" s="66">
        <v>50</v>
      </c>
      <c r="H18" s="161">
        <v>15.7</v>
      </c>
      <c r="I18" s="66">
        <f t="shared" si="2"/>
        <v>-34.299999999999997</v>
      </c>
      <c r="J18" s="67">
        <f t="shared" si="0"/>
        <v>31.4</v>
      </c>
      <c r="K18" s="67">
        <f t="shared" si="1"/>
        <v>120.76923076923077</v>
      </c>
      <c r="L18" s="145" t="s">
        <v>413</v>
      </c>
    </row>
    <row r="19" spans="1:12" ht="101.25" x14ac:dyDescent="0.25">
      <c r="A19" s="62" t="s">
        <v>62</v>
      </c>
      <c r="B19" s="63">
        <v>0</v>
      </c>
      <c r="C19" s="64" t="s">
        <v>179</v>
      </c>
      <c r="D19" s="65" t="s">
        <v>343</v>
      </c>
      <c r="E19" s="66" t="s">
        <v>172</v>
      </c>
      <c r="F19" s="248">
        <v>0.4</v>
      </c>
      <c r="G19" s="66">
        <v>15</v>
      </c>
      <c r="H19" s="66">
        <v>0.5</v>
      </c>
      <c r="I19" s="66">
        <f t="shared" si="2"/>
        <v>-14.5</v>
      </c>
      <c r="J19" s="67">
        <f t="shared" si="0"/>
        <v>3.3333333333333335</v>
      </c>
      <c r="K19" s="67">
        <f t="shared" si="1"/>
        <v>125</v>
      </c>
      <c r="L19" s="144" t="s">
        <v>396</v>
      </c>
    </row>
    <row r="20" spans="1:12" ht="56.25" x14ac:dyDescent="0.25">
      <c r="A20" s="62" t="s">
        <v>62</v>
      </c>
      <c r="B20" s="63">
        <v>0</v>
      </c>
      <c r="C20" s="64" t="s">
        <v>180</v>
      </c>
      <c r="D20" s="65" t="s">
        <v>344</v>
      </c>
      <c r="E20" s="66" t="s">
        <v>172</v>
      </c>
      <c r="F20" s="66">
        <v>0</v>
      </c>
      <c r="G20" s="66">
        <v>0</v>
      </c>
      <c r="H20" s="66">
        <v>0</v>
      </c>
      <c r="I20" s="66">
        <f t="shared" si="2"/>
        <v>0</v>
      </c>
      <c r="J20" s="67" t="e">
        <f t="shared" si="0"/>
        <v>#DIV/0!</v>
      </c>
      <c r="K20" s="67" t="e">
        <f t="shared" si="1"/>
        <v>#DIV/0!</v>
      </c>
      <c r="L20" s="143" t="s">
        <v>181</v>
      </c>
    </row>
    <row r="21" spans="1:12" ht="56.25" x14ac:dyDescent="0.25">
      <c r="A21" s="62" t="s">
        <v>62</v>
      </c>
      <c r="B21" s="63">
        <v>0</v>
      </c>
      <c r="C21" s="64" t="s">
        <v>182</v>
      </c>
      <c r="D21" s="65" t="s">
        <v>345</v>
      </c>
      <c r="E21" s="66" t="s">
        <v>172</v>
      </c>
      <c r="F21" s="66">
        <v>0</v>
      </c>
      <c r="G21" s="66">
        <v>0</v>
      </c>
      <c r="H21" s="66">
        <v>0</v>
      </c>
      <c r="I21" s="66">
        <f t="shared" si="2"/>
        <v>0</v>
      </c>
      <c r="J21" s="67" t="e">
        <f t="shared" si="0"/>
        <v>#DIV/0!</v>
      </c>
      <c r="K21" s="67" t="e">
        <f t="shared" si="1"/>
        <v>#DIV/0!</v>
      </c>
      <c r="L21" s="143" t="s">
        <v>397</v>
      </c>
    </row>
    <row r="22" spans="1:12" ht="90" x14ac:dyDescent="0.25">
      <c r="A22" s="157" t="s">
        <v>62</v>
      </c>
      <c r="B22" s="170">
        <v>0</v>
      </c>
      <c r="C22" s="159" t="s">
        <v>183</v>
      </c>
      <c r="D22" s="160" t="s">
        <v>346</v>
      </c>
      <c r="E22" s="161" t="s">
        <v>172</v>
      </c>
      <c r="F22" s="161">
        <v>100</v>
      </c>
      <c r="G22" s="161">
        <v>100</v>
      </c>
      <c r="H22" s="66">
        <v>100</v>
      </c>
      <c r="I22" s="161">
        <f t="shared" si="2"/>
        <v>0</v>
      </c>
      <c r="J22" s="162">
        <f t="shared" si="0"/>
        <v>100</v>
      </c>
      <c r="K22" s="162">
        <f t="shared" si="1"/>
        <v>100</v>
      </c>
      <c r="L22" s="163" t="s">
        <v>171</v>
      </c>
    </row>
    <row r="23" spans="1:12" ht="48" x14ac:dyDescent="0.25">
      <c r="A23" s="157" t="s">
        <v>62</v>
      </c>
      <c r="B23" s="158">
        <v>0</v>
      </c>
      <c r="C23" s="159" t="s">
        <v>184</v>
      </c>
      <c r="D23" s="160" t="s">
        <v>348</v>
      </c>
      <c r="E23" s="161" t="s">
        <v>172</v>
      </c>
      <c r="F23" s="161">
        <v>0</v>
      </c>
      <c r="G23" s="161">
        <v>0</v>
      </c>
      <c r="H23" s="161">
        <v>0</v>
      </c>
      <c r="I23" s="161">
        <f t="shared" si="2"/>
        <v>0</v>
      </c>
      <c r="J23" s="162" t="e">
        <f t="shared" si="0"/>
        <v>#DIV/0!</v>
      </c>
      <c r="K23" s="162" t="e">
        <f t="shared" si="1"/>
        <v>#DIV/0!</v>
      </c>
      <c r="L23" s="163" t="s">
        <v>347</v>
      </c>
    </row>
    <row r="24" spans="1:12" ht="67.5" x14ac:dyDescent="0.25">
      <c r="A24" s="157" t="s">
        <v>62</v>
      </c>
      <c r="B24" s="158">
        <v>0</v>
      </c>
      <c r="C24" s="159" t="s">
        <v>185</v>
      </c>
      <c r="D24" s="160" t="s">
        <v>349</v>
      </c>
      <c r="E24" s="161" t="s">
        <v>172</v>
      </c>
      <c r="F24" s="162">
        <v>74.981999999999999</v>
      </c>
      <c r="G24" s="161">
        <v>72</v>
      </c>
      <c r="H24" s="226">
        <v>73.683999999999997</v>
      </c>
      <c r="I24" s="162">
        <f t="shared" si="2"/>
        <v>1.6839999999999975</v>
      </c>
      <c r="J24" s="162">
        <f t="shared" si="0"/>
        <v>102.33888888888889</v>
      </c>
      <c r="K24" s="162">
        <f t="shared" si="1"/>
        <v>98.268917873622996</v>
      </c>
      <c r="L24" s="163" t="s">
        <v>447</v>
      </c>
    </row>
    <row r="25" spans="1:12" ht="45" x14ac:dyDescent="0.25">
      <c r="A25" s="62" t="s">
        <v>62</v>
      </c>
      <c r="B25" s="63">
        <v>0</v>
      </c>
      <c r="C25" s="64" t="s">
        <v>186</v>
      </c>
      <c r="D25" s="65" t="s">
        <v>350</v>
      </c>
      <c r="E25" s="66" t="s">
        <v>172</v>
      </c>
      <c r="F25" s="248">
        <v>86</v>
      </c>
      <c r="G25" s="66">
        <v>97</v>
      </c>
      <c r="H25" s="161">
        <v>99</v>
      </c>
      <c r="I25" s="66">
        <f t="shared" si="2"/>
        <v>2</v>
      </c>
      <c r="J25" s="67">
        <f t="shared" si="0"/>
        <v>102.06185567010309</v>
      </c>
      <c r="K25" s="67">
        <f t="shared" si="1"/>
        <v>115.11627906976744</v>
      </c>
      <c r="L25" s="68" t="s">
        <v>448</v>
      </c>
    </row>
    <row r="26" spans="1:12" ht="45" x14ac:dyDescent="0.25">
      <c r="A26" s="157" t="s">
        <v>62</v>
      </c>
      <c r="B26" s="158">
        <v>0</v>
      </c>
      <c r="C26" s="159" t="s">
        <v>187</v>
      </c>
      <c r="D26" s="160" t="s">
        <v>188</v>
      </c>
      <c r="E26" s="161" t="s">
        <v>172</v>
      </c>
      <c r="F26" s="249">
        <v>101</v>
      </c>
      <c r="G26" s="161">
        <v>101</v>
      </c>
      <c r="H26" s="162">
        <v>98.3</v>
      </c>
      <c r="I26" s="161">
        <f>H26-G26</f>
        <v>-2.7000000000000028</v>
      </c>
      <c r="J26" s="162">
        <f t="shared" si="0"/>
        <v>97.32673267326733</v>
      </c>
      <c r="K26" s="162">
        <f>H26*100/F26</f>
        <v>97.32673267326733</v>
      </c>
      <c r="L26" s="163" t="s">
        <v>447</v>
      </c>
    </row>
  </sheetData>
  <mergeCells count="15">
    <mergeCell ref="D6:L6"/>
    <mergeCell ref="A1:L1"/>
    <mergeCell ref="A2:L2"/>
    <mergeCell ref="A3:B4"/>
    <mergeCell ref="C3:C5"/>
    <mergeCell ref="D3:D5"/>
    <mergeCell ref="E3:E5"/>
    <mergeCell ref="F3:H3"/>
    <mergeCell ref="I3:I5"/>
    <mergeCell ref="J3:J5"/>
    <mergeCell ref="K3:K5"/>
    <mergeCell ref="L3:L5"/>
    <mergeCell ref="F4:F5"/>
    <mergeCell ref="G4:G5"/>
    <mergeCell ref="H4:H5"/>
  </mergeCells>
  <pageMargins left="1.1023622047244095" right="0.51181102362204722" top="0.35433070866141736" bottom="0.35433070866141736" header="0.31496062992125984" footer="0.31496062992125984"/>
  <pageSetup paperSize="9" scale="8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E8"/>
  <sheetViews>
    <sheetView zoomScaleNormal="100" workbookViewId="0">
      <selection activeCell="E26" sqref="E26"/>
    </sheetView>
  </sheetViews>
  <sheetFormatPr defaultRowHeight="15" x14ac:dyDescent="0.25"/>
  <cols>
    <col min="2" max="2" width="34.7109375" customWidth="1"/>
    <col min="3" max="3" width="14.7109375" customWidth="1"/>
    <col min="4" max="4" width="11.85546875" customWidth="1"/>
    <col min="5" max="5" width="65.7109375" customWidth="1"/>
    <col min="258" max="258" width="34.7109375" customWidth="1"/>
    <col min="259" max="259" width="14.7109375" customWidth="1"/>
    <col min="260" max="260" width="11.85546875" customWidth="1"/>
    <col min="261" max="261" width="65.7109375" customWidth="1"/>
    <col min="514" max="514" width="34.7109375" customWidth="1"/>
    <col min="515" max="515" width="14.7109375" customWidth="1"/>
    <col min="516" max="516" width="11.85546875" customWidth="1"/>
    <col min="517" max="517" width="65.7109375" customWidth="1"/>
    <col min="770" max="770" width="34.7109375" customWidth="1"/>
    <col min="771" max="771" width="14.7109375" customWidth="1"/>
    <col min="772" max="772" width="11.85546875" customWidth="1"/>
    <col min="773" max="773" width="65.7109375" customWidth="1"/>
    <col min="1026" max="1026" width="34.7109375" customWidth="1"/>
    <col min="1027" max="1027" width="14.7109375" customWidth="1"/>
    <col min="1028" max="1028" width="11.85546875" customWidth="1"/>
    <col min="1029" max="1029" width="65.7109375" customWidth="1"/>
    <col min="1282" max="1282" width="34.7109375" customWidth="1"/>
    <col min="1283" max="1283" width="14.7109375" customWidth="1"/>
    <col min="1284" max="1284" width="11.85546875" customWidth="1"/>
    <col min="1285" max="1285" width="65.7109375" customWidth="1"/>
    <col min="1538" max="1538" width="34.7109375" customWidth="1"/>
    <col min="1539" max="1539" width="14.7109375" customWidth="1"/>
    <col min="1540" max="1540" width="11.85546875" customWidth="1"/>
    <col min="1541" max="1541" width="65.7109375" customWidth="1"/>
    <col min="1794" max="1794" width="34.7109375" customWidth="1"/>
    <col min="1795" max="1795" width="14.7109375" customWidth="1"/>
    <col min="1796" max="1796" width="11.85546875" customWidth="1"/>
    <col min="1797" max="1797" width="65.7109375" customWidth="1"/>
    <col min="2050" max="2050" width="34.7109375" customWidth="1"/>
    <col min="2051" max="2051" width="14.7109375" customWidth="1"/>
    <col min="2052" max="2052" width="11.85546875" customWidth="1"/>
    <col min="2053" max="2053" width="65.7109375" customWidth="1"/>
    <col min="2306" max="2306" width="34.7109375" customWidth="1"/>
    <col min="2307" max="2307" width="14.7109375" customWidth="1"/>
    <col min="2308" max="2308" width="11.85546875" customWidth="1"/>
    <col min="2309" max="2309" width="65.7109375" customWidth="1"/>
    <col min="2562" max="2562" width="34.7109375" customWidth="1"/>
    <col min="2563" max="2563" width="14.7109375" customWidth="1"/>
    <col min="2564" max="2564" width="11.85546875" customWidth="1"/>
    <col min="2565" max="2565" width="65.7109375" customWidth="1"/>
    <col min="2818" max="2818" width="34.7109375" customWidth="1"/>
    <col min="2819" max="2819" width="14.7109375" customWidth="1"/>
    <col min="2820" max="2820" width="11.85546875" customWidth="1"/>
    <col min="2821" max="2821" width="65.7109375" customWidth="1"/>
    <col min="3074" max="3074" width="34.7109375" customWidth="1"/>
    <col min="3075" max="3075" width="14.7109375" customWidth="1"/>
    <col min="3076" max="3076" width="11.85546875" customWidth="1"/>
    <col min="3077" max="3077" width="65.7109375" customWidth="1"/>
    <col min="3330" max="3330" width="34.7109375" customWidth="1"/>
    <col min="3331" max="3331" width="14.7109375" customWidth="1"/>
    <col min="3332" max="3332" width="11.85546875" customWidth="1"/>
    <col min="3333" max="3333" width="65.7109375" customWidth="1"/>
    <col min="3586" max="3586" width="34.7109375" customWidth="1"/>
    <col min="3587" max="3587" width="14.7109375" customWidth="1"/>
    <col min="3588" max="3588" width="11.85546875" customWidth="1"/>
    <col min="3589" max="3589" width="65.7109375" customWidth="1"/>
    <col min="3842" max="3842" width="34.7109375" customWidth="1"/>
    <col min="3843" max="3843" width="14.7109375" customWidth="1"/>
    <col min="3844" max="3844" width="11.85546875" customWidth="1"/>
    <col min="3845" max="3845" width="65.7109375" customWidth="1"/>
    <col min="4098" max="4098" width="34.7109375" customWidth="1"/>
    <col min="4099" max="4099" width="14.7109375" customWidth="1"/>
    <col min="4100" max="4100" width="11.85546875" customWidth="1"/>
    <col min="4101" max="4101" width="65.7109375" customWidth="1"/>
    <col min="4354" max="4354" width="34.7109375" customWidth="1"/>
    <col min="4355" max="4355" width="14.7109375" customWidth="1"/>
    <col min="4356" max="4356" width="11.85546875" customWidth="1"/>
    <col min="4357" max="4357" width="65.7109375" customWidth="1"/>
    <col min="4610" max="4610" width="34.7109375" customWidth="1"/>
    <col min="4611" max="4611" width="14.7109375" customWidth="1"/>
    <col min="4612" max="4612" width="11.85546875" customWidth="1"/>
    <col min="4613" max="4613" width="65.7109375" customWidth="1"/>
    <col min="4866" max="4866" width="34.7109375" customWidth="1"/>
    <col min="4867" max="4867" width="14.7109375" customWidth="1"/>
    <col min="4868" max="4868" width="11.85546875" customWidth="1"/>
    <col min="4869" max="4869" width="65.7109375" customWidth="1"/>
    <col min="5122" max="5122" width="34.7109375" customWidth="1"/>
    <col min="5123" max="5123" width="14.7109375" customWidth="1"/>
    <col min="5124" max="5124" width="11.85546875" customWidth="1"/>
    <col min="5125" max="5125" width="65.7109375" customWidth="1"/>
    <col min="5378" max="5378" width="34.7109375" customWidth="1"/>
    <col min="5379" max="5379" width="14.7109375" customWidth="1"/>
    <col min="5380" max="5380" width="11.85546875" customWidth="1"/>
    <col min="5381" max="5381" width="65.7109375" customWidth="1"/>
    <col min="5634" max="5634" width="34.7109375" customWidth="1"/>
    <col min="5635" max="5635" width="14.7109375" customWidth="1"/>
    <col min="5636" max="5636" width="11.85546875" customWidth="1"/>
    <col min="5637" max="5637" width="65.7109375" customWidth="1"/>
    <col min="5890" max="5890" width="34.7109375" customWidth="1"/>
    <col min="5891" max="5891" width="14.7109375" customWidth="1"/>
    <col min="5892" max="5892" width="11.85546875" customWidth="1"/>
    <col min="5893" max="5893" width="65.7109375" customWidth="1"/>
    <col min="6146" max="6146" width="34.7109375" customWidth="1"/>
    <col min="6147" max="6147" width="14.7109375" customWidth="1"/>
    <col min="6148" max="6148" width="11.85546875" customWidth="1"/>
    <col min="6149" max="6149" width="65.7109375" customWidth="1"/>
    <col min="6402" max="6402" width="34.7109375" customWidth="1"/>
    <col min="6403" max="6403" width="14.7109375" customWidth="1"/>
    <col min="6404" max="6404" width="11.85546875" customWidth="1"/>
    <col min="6405" max="6405" width="65.7109375" customWidth="1"/>
    <col min="6658" max="6658" width="34.7109375" customWidth="1"/>
    <col min="6659" max="6659" width="14.7109375" customWidth="1"/>
    <col min="6660" max="6660" width="11.85546875" customWidth="1"/>
    <col min="6661" max="6661" width="65.7109375" customWidth="1"/>
    <col min="6914" max="6914" width="34.7109375" customWidth="1"/>
    <col min="6915" max="6915" width="14.7109375" customWidth="1"/>
    <col min="6916" max="6916" width="11.85546875" customWidth="1"/>
    <col min="6917" max="6917" width="65.7109375" customWidth="1"/>
    <col min="7170" max="7170" width="34.7109375" customWidth="1"/>
    <col min="7171" max="7171" width="14.7109375" customWidth="1"/>
    <col min="7172" max="7172" width="11.85546875" customWidth="1"/>
    <col min="7173" max="7173" width="65.7109375" customWidth="1"/>
    <col min="7426" max="7426" width="34.7109375" customWidth="1"/>
    <col min="7427" max="7427" width="14.7109375" customWidth="1"/>
    <col min="7428" max="7428" width="11.85546875" customWidth="1"/>
    <col min="7429" max="7429" width="65.7109375" customWidth="1"/>
    <col min="7682" max="7682" width="34.7109375" customWidth="1"/>
    <col min="7683" max="7683" width="14.7109375" customWidth="1"/>
    <col min="7684" max="7684" width="11.85546875" customWidth="1"/>
    <col min="7685" max="7685" width="65.7109375" customWidth="1"/>
    <col min="7938" max="7938" width="34.7109375" customWidth="1"/>
    <col min="7939" max="7939" width="14.7109375" customWidth="1"/>
    <col min="7940" max="7940" width="11.85546875" customWidth="1"/>
    <col min="7941" max="7941" width="65.7109375" customWidth="1"/>
    <col min="8194" max="8194" width="34.7109375" customWidth="1"/>
    <col min="8195" max="8195" width="14.7109375" customWidth="1"/>
    <col min="8196" max="8196" width="11.85546875" customWidth="1"/>
    <col min="8197" max="8197" width="65.7109375" customWidth="1"/>
    <col min="8450" max="8450" width="34.7109375" customWidth="1"/>
    <col min="8451" max="8451" width="14.7109375" customWidth="1"/>
    <col min="8452" max="8452" width="11.85546875" customWidth="1"/>
    <col min="8453" max="8453" width="65.7109375" customWidth="1"/>
    <col min="8706" max="8706" width="34.7109375" customWidth="1"/>
    <col min="8707" max="8707" width="14.7109375" customWidth="1"/>
    <col min="8708" max="8708" width="11.85546875" customWidth="1"/>
    <col min="8709" max="8709" width="65.7109375" customWidth="1"/>
    <col min="8962" max="8962" width="34.7109375" customWidth="1"/>
    <col min="8963" max="8963" width="14.7109375" customWidth="1"/>
    <col min="8964" max="8964" width="11.85546875" customWidth="1"/>
    <col min="8965" max="8965" width="65.7109375" customWidth="1"/>
    <col min="9218" max="9218" width="34.7109375" customWidth="1"/>
    <col min="9219" max="9219" width="14.7109375" customWidth="1"/>
    <col min="9220" max="9220" width="11.85546875" customWidth="1"/>
    <col min="9221" max="9221" width="65.7109375" customWidth="1"/>
    <col min="9474" max="9474" width="34.7109375" customWidth="1"/>
    <col min="9475" max="9475" width="14.7109375" customWidth="1"/>
    <col min="9476" max="9476" width="11.85546875" customWidth="1"/>
    <col min="9477" max="9477" width="65.7109375" customWidth="1"/>
    <col min="9730" max="9730" width="34.7109375" customWidth="1"/>
    <col min="9731" max="9731" width="14.7109375" customWidth="1"/>
    <col min="9732" max="9732" width="11.85546875" customWidth="1"/>
    <col min="9733" max="9733" width="65.7109375" customWidth="1"/>
    <col min="9986" max="9986" width="34.7109375" customWidth="1"/>
    <col min="9987" max="9987" width="14.7109375" customWidth="1"/>
    <col min="9988" max="9988" width="11.85546875" customWidth="1"/>
    <col min="9989" max="9989" width="65.7109375" customWidth="1"/>
    <col min="10242" max="10242" width="34.7109375" customWidth="1"/>
    <col min="10243" max="10243" width="14.7109375" customWidth="1"/>
    <col min="10244" max="10244" width="11.85546875" customWidth="1"/>
    <col min="10245" max="10245" width="65.7109375" customWidth="1"/>
    <col min="10498" max="10498" width="34.7109375" customWidth="1"/>
    <col min="10499" max="10499" width="14.7109375" customWidth="1"/>
    <col min="10500" max="10500" width="11.85546875" customWidth="1"/>
    <col min="10501" max="10501" width="65.7109375" customWidth="1"/>
    <col min="10754" max="10754" width="34.7109375" customWidth="1"/>
    <col min="10755" max="10755" width="14.7109375" customWidth="1"/>
    <col min="10756" max="10756" width="11.85546875" customWidth="1"/>
    <col min="10757" max="10757" width="65.7109375" customWidth="1"/>
    <col min="11010" max="11010" width="34.7109375" customWidth="1"/>
    <col min="11011" max="11011" width="14.7109375" customWidth="1"/>
    <col min="11012" max="11012" width="11.85546875" customWidth="1"/>
    <col min="11013" max="11013" width="65.7109375" customWidth="1"/>
    <col min="11266" max="11266" width="34.7109375" customWidth="1"/>
    <col min="11267" max="11267" width="14.7109375" customWidth="1"/>
    <col min="11268" max="11268" width="11.85546875" customWidth="1"/>
    <col min="11269" max="11269" width="65.7109375" customWidth="1"/>
    <col min="11522" max="11522" width="34.7109375" customWidth="1"/>
    <col min="11523" max="11523" width="14.7109375" customWidth="1"/>
    <col min="11524" max="11524" width="11.85546875" customWidth="1"/>
    <col min="11525" max="11525" width="65.7109375" customWidth="1"/>
    <col min="11778" max="11778" width="34.7109375" customWidth="1"/>
    <col min="11779" max="11779" width="14.7109375" customWidth="1"/>
    <col min="11780" max="11780" width="11.85546875" customWidth="1"/>
    <col min="11781" max="11781" width="65.7109375" customWidth="1"/>
    <col min="12034" max="12034" width="34.7109375" customWidth="1"/>
    <col min="12035" max="12035" width="14.7109375" customWidth="1"/>
    <col min="12036" max="12036" width="11.85546875" customWidth="1"/>
    <col min="12037" max="12037" width="65.7109375" customWidth="1"/>
    <col min="12290" max="12290" width="34.7109375" customWidth="1"/>
    <col min="12291" max="12291" width="14.7109375" customWidth="1"/>
    <col min="12292" max="12292" width="11.85546875" customWidth="1"/>
    <col min="12293" max="12293" width="65.7109375" customWidth="1"/>
    <col min="12546" max="12546" width="34.7109375" customWidth="1"/>
    <col min="12547" max="12547" width="14.7109375" customWidth="1"/>
    <col min="12548" max="12548" width="11.85546875" customWidth="1"/>
    <col min="12549" max="12549" width="65.7109375" customWidth="1"/>
    <col min="12802" max="12802" width="34.7109375" customWidth="1"/>
    <col min="12803" max="12803" width="14.7109375" customWidth="1"/>
    <col min="12804" max="12804" width="11.85546875" customWidth="1"/>
    <col min="12805" max="12805" width="65.7109375" customWidth="1"/>
    <col min="13058" max="13058" width="34.7109375" customWidth="1"/>
    <col min="13059" max="13059" width="14.7109375" customWidth="1"/>
    <col min="13060" max="13060" width="11.85546875" customWidth="1"/>
    <col min="13061" max="13061" width="65.7109375" customWidth="1"/>
    <col min="13314" max="13314" width="34.7109375" customWidth="1"/>
    <col min="13315" max="13315" width="14.7109375" customWidth="1"/>
    <col min="13316" max="13316" width="11.85546875" customWidth="1"/>
    <col min="13317" max="13317" width="65.7109375" customWidth="1"/>
    <col min="13570" max="13570" width="34.7109375" customWidth="1"/>
    <col min="13571" max="13571" width="14.7109375" customWidth="1"/>
    <col min="13572" max="13572" width="11.85546875" customWidth="1"/>
    <col min="13573" max="13573" width="65.7109375" customWidth="1"/>
    <col min="13826" max="13826" width="34.7109375" customWidth="1"/>
    <col min="13827" max="13827" width="14.7109375" customWidth="1"/>
    <col min="13828" max="13828" width="11.85546875" customWidth="1"/>
    <col min="13829" max="13829" width="65.7109375" customWidth="1"/>
    <col min="14082" max="14082" width="34.7109375" customWidth="1"/>
    <col min="14083" max="14083" width="14.7109375" customWidth="1"/>
    <col min="14084" max="14084" width="11.85546875" customWidth="1"/>
    <col min="14085" max="14085" width="65.7109375" customWidth="1"/>
    <col min="14338" max="14338" width="34.7109375" customWidth="1"/>
    <col min="14339" max="14339" width="14.7109375" customWidth="1"/>
    <col min="14340" max="14340" width="11.85546875" customWidth="1"/>
    <col min="14341" max="14341" width="65.7109375" customWidth="1"/>
    <col min="14594" max="14594" width="34.7109375" customWidth="1"/>
    <col min="14595" max="14595" width="14.7109375" customWidth="1"/>
    <col min="14596" max="14596" width="11.85546875" customWidth="1"/>
    <col min="14597" max="14597" width="65.7109375" customWidth="1"/>
    <col min="14850" max="14850" width="34.7109375" customWidth="1"/>
    <col min="14851" max="14851" width="14.7109375" customWidth="1"/>
    <col min="14852" max="14852" width="11.85546875" customWidth="1"/>
    <col min="14853" max="14853" width="65.7109375" customWidth="1"/>
    <col min="15106" max="15106" width="34.7109375" customWidth="1"/>
    <col min="15107" max="15107" width="14.7109375" customWidth="1"/>
    <col min="15108" max="15108" width="11.85546875" customWidth="1"/>
    <col min="15109" max="15109" width="65.7109375" customWidth="1"/>
    <col min="15362" max="15362" width="34.7109375" customWidth="1"/>
    <col min="15363" max="15363" width="14.7109375" customWidth="1"/>
    <col min="15364" max="15364" width="11.85546875" customWidth="1"/>
    <col min="15365" max="15365" width="65.7109375" customWidth="1"/>
    <col min="15618" max="15618" width="34.7109375" customWidth="1"/>
    <col min="15619" max="15619" width="14.7109375" customWidth="1"/>
    <col min="15620" max="15620" width="11.85546875" customWidth="1"/>
    <col min="15621" max="15621" width="65.7109375" customWidth="1"/>
    <col min="15874" max="15874" width="34.7109375" customWidth="1"/>
    <col min="15875" max="15875" width="14.7109375" customWidth="1"/>
    <col min="15876" max="15876" width="11.85546875" customWidth="1"/>
    <col min="15877" max="15877" width="65.7109375" customWidth="1"/>
    <col min="16130" max="16130" width="34.7109375" customWidth="1"/>
    <col min="16131" max="16131" width="14.7109375" customWidth="1"/>
    <col min="16132" max="16132" width="11.85546875" customWidth="1"/>
    <col min="16133" max="16133" width="65.7109375" customWidth="1"/>
  </cols>
  <sheetData>
    <row r="2" spans="1:5" ht="15.6" customHeight="1" x14ac:dyDescent="0.25">
      <c r="A2" s="391" t="s">
        <v>189</v>
      </c>
      <c r="B2" s="391"/>
      <c r="C2" s="391"/>
      <c r="D2" s="391"/>
      <c r="E2" s="391"/>
    </row>
    <row r="3" spans="1:5" ht="15" customHeight="1" x14ac:dyDescent="0.25">
      <c r="A3" s="391"/>
      <c r="B3" s="391"/>
      <c r="C3" s="391"/>
      <c r="D3" s="391"/>
      <c r="E3" s="391"/>
    </row>
    <row r="4" spans="1:5" ht="15.75" x14ac:dyDescent="0.25">
      <c r="A4" s="392" t="s">
        <v>384</v>
      </c>
      <c r="B4" s="392"/>
      <c r="C4" s="392"/>
      <c r="D4" s="392"/>
      <c r="E4" s="392"/>
    </row>
    <row r="5" spans="1:5" ht="32.450000000000003" customHeight="1" x14ac:dyDescent="0.25">
      <c r="A5" s="113" t="s">
        <v>161</v>
      </c>
      <c r="B5" s="113" t="s">
        <v>190</v>
      </c>
      <c r="C5" s="113" t="s">
        <v>191</v>
      </c>
      <c r="D5" s="113" t="s">
        <v>192</v>
      </c>
      <c r="E5" s="113" t="s">
        <v>193</v>
      </c>
    </row>
    <row r="6" spans="1:5" ht="63.75" x14ac:dyDescent="0.25">
      <c r="A6" s="114">
        <v>1</v>
      </c>
      <c r="B6" s="113" t="s">
        <v>237</v>
      </c>
      <c r="C6" s="227">
        <v>45008</v>
      </c>
      <c r="D6" s="114">
        <v>823</v>
      </c>
      <c r="E6" s="87" t="s">
        <v>453</v>
      </c>
    </row>
    <row r="8" spans="1:5" x14ac:dyDescent="0.25">
      <c r="C8" t="s">
        <v>173</v>
      </c>
    </row>
  </sheetData>
  <mergeCells count="2">
    <mergeCell ref="A2:E3"/>
    <mergeCell ref="A4:E4"/>
  </mergeCells>
  <pageMargins left="0.31496062992125984" right="0.31496062992125984"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5"/>
  <sheetViews>
    <sheetView workbookViewId="0">
      <selection activeCell="F19" sqref="F19"/>
    </sheetView>
  </sheetViews>
  <sheetFormatPr defaultRowHeight="15" x14ac:dyDescent="0.25"/>
  <cols>
    <col min="3" max="3" width="16.7109375" customWidth="1"/>
    <col min="4" max="4" width="13.42578125" customWidth="1"/>
    <col min="5" max="5" width="15.28515625" customWidth="1"/>
    <col min="6" max="6" width="13.7109375" customWidth="1"/>
    <col min="7" max="7" width="13.140625" customWidth="1"/>
    <col min="8" max="8" width="11.7109375" customWidth="1"/>
    <col min="259" max="259" width="16.7109375" customWidth="1"/>
    <col min="260" max="260" width="13.42578125" customWidth="1"/>
    <col min="261" max="261" width="15.28515625" customWidth="1"/>
    <col min="262" max="262" width="13.7109375" customWidth="1"/>
    <col min="263" max="263" width="13.140625" customWidth="1"/>
    <col min="264" max="264" width="11.7109375" customWidth="1"/>
    <col min="515" max="515" width="16.7109375" customWidth="1"/>
    <col min="516" max="516" width="13.42578125" customWidth="1"/>
    <col min="517" max="517" width="15.28515625" customWidth="1"/>
    <col min="518" max="518" width="13.7109375" customWidth="1"/>
    <col min="519" max="519" width="13.140625" customWidth="1"/>
    <col min="520" max="520" width="11.7109375" customWidth="1"/>
    <col min="771" max="771" width="16.7109375" customWidth="1"/>
    <col min="772" max="772" width="13.42578125" customWidth="1"/>
    <col min="773" max="773" width="15.28515625" customWidth="1"/>
    <col min="774" max="774" width="13.7109375" customWidth="1"/>
    <col min="775" max="775" width="13.140625" customWidth="1"/>
    <col min="776" max="776" width="11.7109375" customWidth="1"/>
    <col min="1027" max="1027" width="16.7109375" customWidth="1"/>
    <col min="1028" max="1028" width="13.42578125" customWidth="1"/>
    <col min="1029" max="1029" width="15.28515625" customWidth="1"/>
    <col min="1030" max="1030" width="13.7109375" customWidth="1"/>
    <col min="1031" max="1031" width="13.140625" customWidth="1"/>
    <col min="1032" max="1032" width="11.7109375" customWidth="1"/>
    <col min="1283" max="1283" width="16.7109375" customWidth="1"/>
    <col min="1284" max="1284" width="13.42578125" customWidth="1"/>
    <col min="1285" max="1285" width="15.28515625" customWidth="1"/>
    <col min="1286" max="1286" width="13.7109375" customWidth="1"/>
    <col min="1287" max="1287" width="13.140625" customWidth="1"/>
    <col min="1288" max="1288" width="11.7109375" customWidth="1"/>
    <col min="1539" max="1539" width="16.7109375" customWidth="1"/>
    <col min="1540" max="1540" width="13.42578125" customWidth="1"/>
    <col min="1541" max="1541" width="15.28515625" customWidth="1"/>
    <col min="1542" max="1542" width="13.7109375" customWidth="1"/>
    <col min="1543" max="1543" width="13.140625" customWidth="1"/>
    <col min="1544" max="1544" width="11.7109375" customWidth="1"/>
    <col min="1795" max="1795" width="16.7109375" customWidth="1"/>
    <col min="1796" max="1796" width="13.42578125" customWidth="1"/>
    <col min="1797" max="1797" width="15.28515625" customWidth="1"/>
    <col min="1798" max="1798" width="13.7109375" customWidth="1"/>
    <col min="1799" max="1799" width="13.140625" customWidth="1"/>
    <col min="1800" max="1800" width="11.7109375" customWidth="1"/>
    <col min="2051" max="2051" width="16.7109375" customWidth="1"/>
    <col min="2052" max="2052" width="13.42578125" customWidth="1"/>
    <col min="2053" max="2053" width="15.28515625" customWidth="1"/>
    <col min="2054" max="2054" width="13.7109375" customWidth="1"/>
    <col min="2055" max="2055" width="13.140625" customWidth="1"/>
    <col min="2056" max="2056" width="11.7109375" customWidth="1"/>
    <col min="2307" max="2307" width="16.7109375" customWidth="1"/>
    <col min="2308" max="2308" width="13.42578125" customWidth="1"/>
    <col min="2309" max="2309" width="15.28515625" customWidth="1"/>
    <col min="2310" max="2310" width="13.7109375" customWidth="1"/>
    <col min="2311" max="2311" width="13.140625" customWidth="1"/>
    <col min="2312" max="2312" width="11.7109375" customWidth="1"/>
    <col min="2563" max="2563" width="16.7109375" customWidth="1"/>
    <col min="2564" max="2564" width="13.42578125" customWidth="1"/>
    <col min="2565" max="2565" width="15.28515625" customWidth="1"/>
    <col min="2566" max="2566" width="13.7109375" customWidth="1"/>
    <col min="2567" max="2567" width="13.140625" customWidth="1"/>
    <col min="2568" max="2568" width="11.7109375" customWidth="1"/>
    <col min="2819" max="2819" width="16.7109375" customWidth="1"/>
    <col min="2820" max="2820" width="13.42578125" customWidth="1"/>
    <col min="2821" max="2821" width="15.28515625" customWidth="1"/>
    <col min="2822" max="2822" width="13.7109375" customWidth="1"/>
    <col min="2823" max="2823" width="13.140625" customWidth="1"/>
    <col min="2824" max="2824" width="11.7109375" customWidth="1"/>
    <col min="3075" max="3075" width="16.7109375" customWidth="1"/>
    <col min="3076" max="3076" width="13.42578125" customWidth="1"/>
    <col min="3077" max="3077" width="15.28515625" customWidth="1"/>
    <col min="3078" max="3078" width="13.7109375" customWidth="1"/>
    <col min="3079" max="3079" width="13.140625" customWidth="1"/>
    <col min="3080" max="3080" width="11.7109375" customWidth="1"/>
    <col min="3331" max="3331" width="16.7109375" customWidth="1"/>
    <col min="3332" max="3332" width="13.42578125" customWidth="1"/>
    <col min="3333" max="3333" width="15.28515625" customWidth="1"/>
    <col min="3334" max="3334" width="13.7109375" customWidth="1"/>
    <col min="3335" max="3335" width="13.140625" customWidth="1"/>
    <col min="3336" max="3336" width="11.7109375" customWidth="1"/>
    <col min="3587" max="3587" width="16.7109375" customWidth="1"/>
    <col min="3588" max="3588" width="13.42578125" customWidth="1"/>
    <col min="3589" max="3589" width="15.28515625" customWidth="1"/>
    <col min="3590" max="3590" width="13.7109375" customWidth="1"/>
    <col min="3591" max="3591" width="13.140625" customWidth="1"/>
    <col min="3592" max="3592" width="11.7109375" customWidth="1"/>
    <col min="3843" max="3843" width="16.7109375" customWidth="1"/>
    <col min="3844" max="3844" width="13.42578125" customWidth="1"/>
    <col min="3845" max="3845" width="15.28515625" customWidth="1"/>
    <col min="3846" max="3846" width="13.7109375" customWidth="1"/>
    <col min="3847" max="3847" width="13.140625" customWidth="1"/>
    <col min="3848" max="3848" width="11.7109375" customWidth="1"/>
    <col min="4099" max="4099" width="16.7109375" customWidth="1"/>
    <col min="4100" max="4100" width="13.42578125" customWidth="1"/>
    <col min="4101" max="4101" width="15.28515625" customWidth="1"/>
    <col min="4102" max="4102" width="13.7109375" customWidth="1"/>
    <col min="4103" max="4103" width="13.140625" customWidth="1"/>
    <col min="4104" max="4104" width="11.7109375" customWidth="1"/>
    <col min="4355" max="4355" width="16.7109375" customWidth="1"/>
    <col min="4356" max="4356" width="13.42578125" customWidth="1"/>
    <col min="4357" max="4357" width="15.28515625" customWidth="1"/>
    <col min="4358" max="4358" width="13.7109375" customWidth="1"/>
    <col min="4359" max="4359" width="13.140625" customWidth="1"/>
    <col min="4360" max="4360" width="11.7109375" customWidth="1"/>
    <col min="4611" max="4611" width="16.7109375" customWidth="1"/>
    <col min="4612" max="4612" width="13.42578125" customWidth="1"/>
    <col min="4613" max="4613" width="15.28515625" customWidth="1"/>
    <col min="4614" max="4614" width="13.7109375" customWidth="1"/>
    <col min="4615" max="4615" width="13.140625" customWidth="1"/>
    <col min="4616" max="4616" width="11.7109375" customWidth="1"/>
    <col min="4867" max="4867" width="16.7109375" customWidth="1"/>
    <col min="4868" max="4868" width="13.42578125" customWidth="1"/>
    <col min="4869" max="4869" width="15.28515625" customWidth="1"/>
    <col min="4870" max="4870" width="13.7109375" customWidth="1"/>
    <col min="4871" max="4871" width="13.140625" customWidth="1"/>
    <col min="4872" max="4872" width="11.7109375" customWidth="1"/>
    <col min="5123" max="5123" width="16.7109375" customWidth="1"/>
    <col min="5124" max="5124" width="13.42578125" customWidth="1"/>
    <col min="5125" max="5125" width="15.28515625" customWidth="1"/>
    <col min="5126" max="5126" width="13.7109375" customWidth="1"/>
    <col min="5127" max="5127" width="13.140625" customWidth="1"/>
    <col min="5128" max="5128" width="11.7109375" customWidth="1"/>
    <col min="5379" max="5379" width="16.7109375" customWidth="1"/>
    <col min="5380" max="5380" width="13.42578125" customWidth="1"/>
    <col min="5381" max="5381" width="15.28515625" customWidth="1"/>
    <col min="5382" max="5382" width="13.7109375" customWidth="1"/>
    <col min="5383" max="5383" width="13.140625" customWidth="1"/>
    <col min="5384" max="5384" width="11.7109375" customWidth="1"/>
    <col min="5635" max="5635" width="16.7109375" customWidth="1"/>
    <col min="5636" max="5636" width="13.42578125" customWidth="1"/>
    <col min="5637" max="5637" width="15.28515625" customWidth="1"/>
    <col min="5638" max="5638" width="13.7109375" customWidth="1"/>
    <col min="5639" max="5639" width="13.140625" customWidth="1"/>
    <col min="5640" max="5640" width="11.7109375" customWidth="1"/>
    <col min="5891" max="5891" width="16.7109375" customWidth="1"/>
    <col min="5892" max="5892" width="13.42578125" customWidth="1"/>
    <col min="5893" max="5893" width="15.28515625" customWidth="1"/>
    <col min="5894" max="5894" width="13.7109375" customWidth="1"/>
    <col min="5895" max="5895" width="13.140625" customWidth="1"/>
    <col min="5896" max="5896" width="11.7109375" customWidth="1"/>
    <col min="6147" max="6147" width="16.7109375" customWidth="1"/>
    <col min="6148" max="6148" width="13.42578125" customWidth="1"/>
    <col min="6149" max="6149" width="15.28515625" customWidth="1"/>
    <col min="6150" max="6150" width="13.7109375" customWidth="1"/>
    <col min="6151" max="6151" width="13.140625" customWidth="1"/>
    <col min="6152" max="6152" width="11.7109375" customWidth="1"/>
    <col min="6403" max="6403" width="16.7109375" customWidth="1"/>
    <col min="6404" max="6404" width="13.42578125" customWidth="1"/>
    <col min="6405" max="6405" width="15.28515625" customWidth="1"/>
    <col min="6406" max="6406" width="13.7109375" customWidth="1"/>
    <col min="6407" max="6407" width="13.140625" customWidth="1"/>
    <col min="6408" max="6408" width="11.7109375" customWidth="1"/>
    <col min="6659" max="6659" width="16.7109375" customWidth="1"/>
    <col min="6660" max="6660" width="13.42578125" customWidth="1"/>
    <col min="6661" max="6661" width="15.28515625" customWidth="1"/>
    <col min="6662" max="6662" width="13.7109375" customWidth="1"/>
    <col min="6663" max="6663" width="13.140625" customWidth="1"/>
    <col min="6664" max="6664" width="11.7109375" customWidth="1"/>
    <col min="6915" max="6915" width="16.7109375" customWidth="1"/>
    <col min="6916" max="6916" width="13.42578125" customWidth="1"/>
    <col min="6917" max="6917" width="15.28515625" customWidth="1"/>
    <col min="6918" max="6918" width="13.7109375" customWidth="1"/>
    <col min="6919" max="6919" width="13.140625" customWidth="1"/>
    <col min="6920" max="6920" width="11.7109375" customWidth="1"/>
    <col min="7171" max="7171" width="16.7109375" customWidth="1"/>
    <col min="7172" max="7172" width="13.42578125" customWidth="1"/>
    <col min="7173" max="7173" width="15.28515625" customWidth="1"/>
    <col min="7174" max="7174" width="13.7109375" customWidth="1"/>
    <col min="7175" max="7175" width="13.140625" customWidth="1"/>
    <col min="7176" max="7176" width="11.7109375" customWidth="1"/>
    <col min="7427" max="7427" width="16.7109375" customWidth="1"/>
    <col min="7428" max="7428" width="13.42578125" customWidth="1"/>
    <col min="7429" max="7429" width="15.28515625" customWidth="1"/>
    <col min="7430" max="7430" width="13.7109375" customWidth="1"/>
    <col min="7431" max="7431" width="13.140625" customWidth="1"/>
    <col min="7432" max="7432" width="11.7109375" customWidth="1"/>
    <col min="7683" max="7683" width="16.7109375" customWidth="1"/>
    <col min="7684" max="7684" width="13.42578125" customWidth="1"/>
    <col min="7685" max="7685" width="15.28515625" customWidth="1"/>
    <col min="7686" max="7686" width="13.7109375" customWidth="1"/>
    <col min="7687" max="7687" width="13.140625" customWidth="1"/>
    <col min="7688" max="7688" width="11.7109375" customWidth="1"/>
    <col min="7939" max="7939" width="16.7109375" customWidth="1"/>
    <col min="7940" max="7940" width="13.42578125" customWidth="1"/>
    <col min="7941" max="7941" width="15.28515625" customWidth="1"/>
    <col min="7942" max="7942" width="13.7109375" customWidth="1"/>
    <col min="7943" max="7943" width="13.140625" customWidth="1"/>
    <col min="7944" max="7944" width="11.7109375" customWidth="1"/>
    <col min="8195" max="8195" width="16.7109375" customWidth="1"/>
    <col min="8196" max="8196" width="13.42578125" customWidth="1"/>
    <col min="8197" max="8197" width="15.28515625" customWidth="1"/>
    <col min="8198" max="8198" width="13.7109375" customWidth="1"/>
    <col min="8199" max="8199" width="13.140625" customWidth="1"/>
    <col min="8200" max="8200" width="11.7109375" customWidth="1"/>
    <col min="8451" max="8451" width="16.7109375" customWidth="1"/>
    <col min="8452" max="8452" width="13.42578125" customWidth="1"/>
    <col min="8453" max="8453" width="15.28515625" customWidth="1"/>
    <col min="8454" max="8454" width="13.7109375" customWidth="1"/>
    <col min="8455" max="8455" width="13.140625" customWidth="1"/>
    <col min="8456" max="8456" width="11.7109375" customWidth="1"/>
    <col min="8707" max="8707" width="16.7109375" customWidth="1"/>
    <col min="8708" max="8708" width="13.42578125" customWidth="1"/>
    <col min="8709" max="8709" width="15.28515625" customWidth="1"/>
    <col min="8710" max="8710" width="13.7109375" customWidth="1"/>
    <col min="8711" max="8711" width="13.140625" customWidth="1"/>
    <col min="8712" max="8712" width="11.7109375" customWidth="1"/>
    <col min="8963" max="8963" width="16.7109375" customWidth="1"/>
    <col min="8964" max="8964" width="13.42578125" customWidth="1"/>
    <col min="8965" max="8965" width="15.28515625" customWidth="1"/>
    <col min="8966" max="8966" width="13.7109375" customWidth="1"/>
    <col min="8967" max="8967" width="13.140625" customWidth="1"/>
    <col min="8968" max="8968" width="11.7109375" customWidth="1"/>
    <col min="9219" max="9219" width="16.7109375" customWidth="1"/>
    <col min="9220" max="9220" width="13.42578125" customWidth="1"/>
    <col min="9221" max="9221" width="15.28515625" customWidth="1"/>
    <col min="9222" max="9222" width="13.7109375" customWidth="1"/>
    <col min="9223" max="9223" width="13.140625" customWidth="1"/>
    <col min="9224" max="9224" width="11.7109375" customWidth="1"/>
    <col min="9475" max="9475" width="16.7109375" customWidth="1"/>
    <col min="9476" max="9476" width="13.42578125" customWidth="1"/>
    <col min="9477" max="9477" width="15.28515625" customWidth="1"/>
    <col min="9478" max="9478" width="13.7109375" customWidth="1"/>
    <col min="9479" max="9479" width="13.140625" customWidth="1"/>
    <col min="9480" max="9480" width="11.7109375" customWidth="1"/>
    <col min="9731" max="9731" width="16.7109375" customWidth="1"/>
    <col min="9732" max="9732" width="13.42578125" customWidth="1"/>
    <col min="9733" max="9733" width="15.28515625" customWidth="1"/>
    <col min="9734" max="9734" width="13.7109375" customWidth="1"/>
    <col min="9735" max="9735" width="13.140625" customWidth="1"/>
    <col min="9736" max="9736" width="11.7109375" customWidth="1"/>
    <col min="9987" max="9987" width="16.7109375" customWidth="1"/>
    <col min="9988" max="9988" width="13.42578125" customWidth="1"/>
    <col min="9989" max="9989" width="15.28515625" customWidth="1"/>
    <col min="9990" max="9990" width="13.7109375" customWidth="1"/>
    <col min="9991" max="9991" width="13.140625" customWidth="1"/>
    <col min="9992" max="9992" width="11.7109375" customWidth="1"/>
    <col min="10243" max="10243" width="16.7109375" customWidth="1"/>
    <col min="10244" max="10244" width="13.42578125" customWidth="1"/>
    <col min="10245" max="10245" width="15.28515625" customWidth="1"/>
    <col min="10246" max="10246" width="13.7109375" customWidth="1"/>
    <col min="10247" max="10247" width="13.140625" customWidth="1"/>
    <col min="10248" max="10248" width="11.7109375" customWidth="1"/>
    <col min="10499" max="10499" width="16.7109375" customWidth="1"/>
    <col min="10500" max="10500" width="13.42578125" customWidth="1"/>
    <col min="10501" max="10501" width="15.28515625" customWidth="1"/>
    <col min="10502" max="10502" width="13.7109375" customWidth="1"/>
    <col min="10503" max="10503" width="13.140625" customWidth="1"/>
    <col min="10504" max="10504" width="11.7109375" customWidth="1"/>
    <col min="10755" max="10755" width="16.7109375" customWidth="1"/>
    <col min="10756" max="10756" width="13.42578125" customWidth="1"/>
    <col min="10757" max="10757" width="15.28515625" customWidth="1"/>
    <col min="10758" max="10758" width="13.7109375" customWidth="1"/>
    <col min="10759" max="10759" width="13.140625" customWidth="1"/>
    <col min="10760" max="10760" width="11.7109375" customWidth="1"/>
    <col min="11011" max="11011" width="16.7109375" customWidth="1"/>
    <col min="11012" max="11012" width="13.42578125" customWidth="1"/>
    <col min="11013" max="11013" width="15.28515625" customWidth="1"/>
    <col min="11014" max="11014" width="13.7109375" customWidth="1"/>
    <col min="11015" max="11015" width="13.140625" customWidth="1"/>
    <col min="11016" max="11016" width="11.7109375" customWidth="1"/>
    <col min="11267" max="11267" width="16.7109375" customWidth="1"/>
    <col min="11268" max="11268" width="13.42578125" customWidth="1"/>
    <col min="11269" max="11269" width="15.28515625" customWidth="1"/>
    <col min="11270" max="11270" width="13.7109375" customWidth="1"/>
    <col min="11271" max="11271" width="13.140625" customWidth="1"/>
    <col min="11272" max="11272" width="11.7109375" customWidth="1"/>
    <col min="11523" max="11523" width="16.7109375" customWidth="1"/>
    <col min="11524" max="11524" width="13.42578125" customWidth="1"/>
    <col min="11525" max="11525" width="15.28515625" customWidth="1"/>
    <col min="11526" max="11526" width="13.7109375" customWidth="1"/>
    <col min="11527" max="11527" width="13.140625" customWidth="1"/>
    <col min="11528" max="11528" width="11.7109375" customWidth="1"/>
    <col min="11779" max="11779" width="16.7109375" customWidth="1"/>
    <col min="11780" max="11780" width="13.42578125" customWidth="1"/>
    <col min="11781" max="11781" width="15.28515625" customWidth="1"/>
    <col min="11782" max="11782" width="13.7109375" customWidth="1"/>
    <col min="11783" max="11783" width="13.140625" customWidth="1"/>
    <col min="11784" max="11784" width="11.7109375" customWidth="1"/>
    <col min="12035" max="12035" width="16.7109375" customWidth="1"/>
    <col min="12036" max="12036" width="13.42578125" customWidth="1"/>
    <col min="12037" max="12037" width="15.28515625" customWidth="1"/>
    <col min="12038" max="12038" width="13.7109375" customWidth="1"/>
    <col min="12039" max="12039" width="13.140625" customWidth="1"/>
    <col min="12040" max="12040" width="11.7109375" customWidth="1"/>
    <col min="12291" max="12291" width="16.7109375" customWidth="1"/>
    <col min="12292" max="12292" width="13.42578125" customWidth="1"/>
    <col min="12293" max="12293" width="15.28515625" customWidth="1"/>
    <col min="12294" max="12294" width="13.7109375" customWidth="1"/>
    <col min="12295" max="12295" width="13.140625" customWidth="1"/>
    <col min="12296" max="12296" width="11.7109375" customWidth="1"/>
    <col min="12547" max="12547" width="16.7109375" customWidth="1"/>
    <col min="12548" max="12548" width="13.42578125" customWidth="1"/>
    <col min="12549" max="12549" width="15.28515625" customWidth="1"/>
    <col min="12550" max="12550" width="13.7109375" customWidth="1"/>
    <col min="12551" max="12551" width="13.140625" customWidth="1"/>
    <col min="12552" max="12552" width="11.7109375" customWidth="1"/>
    <col min="12803" max="12803" width="16.7109375" customWidth="1"/>
    <col min="12804" max="12804" width="13.42578125" customWidth="1"/>
    <col min="12805" max="12805" width="15.28515625" customWidth="1"/>
    <col min="12806" max="12806" width="13.7109375" customWidth="1"/>
    <col min="12807" max="12807" width="13.140625" customWidth="1"/>
    <col min="12808" max="12808" width="11.7109375" customWidth="1"/>
    <col min="13059" max="13059" width="16.7109375" customWidth="1"/>
    <col min="13060" max="13060" width="13.42578125" customWidth="1"/>
    <col min="13061" max="13061" width="15.28515625" customWidth="1"/>
    <col min="13062" max="13062" width="13.7109375" customWidth="1"/>
    <col min="13063" max="13063" width="13.140625" customWidth="1"/>
    <col min="13064" max="13064" width="11.7109375" customWidth="1"/>
    <col min="13315" max="13315" width="16.7109375" customWidth="1"/>
    <col min="13316" max="13316" width="13.42578125" customWidth="1"/>
    <col min="13317" max="13317" width="15.28515625" customWidth="1"/>
    <col min="13318" max="13318" width="13.7109375" customWidth="1"/>
    <col min="13319" max="13319" width="13.140625" customWidth="1"/>
    <col min="13320" max="13320" width="11.7109375" customWidth="1"/>
    <col min="13571" max="13571" width="16.7109375" customWidth="1"/>
    <col min="13572" max="13572" width="13.42578125" customWidth="1"/>
    <col min="13573" max="13573" width="15.28515625" customWidth="1"/>
    <col min="13574" max="13574" width="13.7109375" customWidth="1"/>
    <col min="13575" max="13575" width="13.140625" customWidth="1"/>
    <col min="13576" max="13576" width="11.7109375" customWidth="1"/>
    <col min="13827" max="13827" width="16.7109375" customWidth="1"/>
    <col min="13828" max="13828" width="13.42578125" customWidth="1"/>
    <col min="13829" max="13829" width="15.28515625" customWidth="1"/>
    <col min="13830" max="13830" width="13.7109375" customWidth="1"/>
    <col min="13831" max="13831" width="13.140625" customWidth="1"/>
    <col min="13832" max="13832" width="11.7109375" customWidth="1"/>
    <col min="14083" max="14083" width="16.7109375" customWidth="1"/>
    <col min="14084" max="14084" width="13.42578125" customWidth="1"/>
    <col min="14085" max="14085" width="15.28515625" customWidth="1"/>
    <col min="14086" max="14086" width="13.7109375" customWidth="1"/>
    <col min="14087" max="14087" width="13.140625" customWidth="1"/>
    <col min="14088" max="14088" width="11.7109375" customWidth="1"/>
    <col min="14339" max="14339" width="16.7109375" customWidth="1"/>
    <col min="14340" max="14340" width="13.42578125" customWidth="1"/>
    <col min="14341" max="14341" width="15.28515625" customWidth="1"/>
    <col min="14342" max="14342" width="13.7109375" customWidth="1"/>
    <col min="14343" max="14343" width="13.140625" customWidth="1"/>
    <col min="14344" max="14344" width="11.7109375" customWidth="1"/>
    <col min="14595" max="14595" width="16.7109375" customWidth="1"/>
    <col min="14596" max="14596" width="13.42578125" customWidth="1"/>
    <col min="14597" max="14597" width="15.28515625" customWidth="1"/>
    <col min="14598" max="14598" width="13.7109375" customWidth="1"/>
    <col min="14599" max="14599" width="13.140625" customWidth="1"/>
    <col min="14600" max="14600" width="11.7109375" customWidth="1"/>
    <col min="14851" max="14851" width="16.7109375" customWidth="1"/>
    <col min="14852" max="14852" width="13.42578125" customWidth="1"/>
    <col min="14853" max="14853" width="15.28515625" customWidth="1"/>
    <col min="14854" max="14854" width="13.7109375" customWidth="1"/>
    <col min="14855" max="14855" width="13.140625" customWidth="1"/>
    <col min="14856" max="14856" width="11.7109375" customWidth="1"/>
    <col min="15107" max="15107" width="16.7109375" customWidth="1"/>
    <col min="15108" max="15108" width="13.42578125" customWidth="1"/>
    <col min="15109" max="15109" width="15.28515625" customWidth="1"/>
    <col min="15110" max="15110" width="13.7109375" customWidth="1"/>
    <col min="15111" max="15111" width="13.140625" customWidth="1"/>
    <col min="15112" max="15112" width="11.7109375" customWidth="1"/>
    <col min="15363" max="15363" width="16.7109375" customWidth="1"/>
    <col min="15364" max="15364" width="13.42578125" customWidth="1"/>
    <col min="15365" max="15365" width="15.28515625" customWidth="1"/>
    <col min="15366" max="15366" width="13.7109375" customWidth="1"/>
    <col min="15367" max="15367" width="13.140625" customWidth="1"/>
    <col min="15368" max="15368" width="11.7109375" customWidth="1"/>
    <col min="15619" max="15619" width="16.7109375" customWidth="1"/>
    <col min="15620" max="15620" width="13.42578125" customWidth="1"/>
    <col min="15621" max="15621" width="15.28515625" customWidth="1"/>
    <col min="15622" max="15622" width="13.7109375" customWidth="1"/>
    <col min="15623" max="15623" width="13.140625" customWidth="1"/>
    <col min="15624" max="15624" width="11.7109375" customWidth="1"/>
    <col min="15875" max="15875" width="16.7109375" customWidth="1"/>
    <col min="15876" max="15876" width="13.42578125" customWidth="1"/>
    <col min="15877" max="15877" width="15.28515625" customWidth="1"/>
    <col min="15878" max="15878" width="13.7109375" customWidth="1"/>
    <col min="15879" max="15879" width="13.140625" customWidth="1"/>
    <col min="15880" max="15880" width="11.7109375" customWidth="1"/>
    <col min="16131" max="16131" width="16.7109375" customWidth="1"/>
    <col min="16132" max="16132" width="13.42578125" customWidth="1"/>
    <col min="16133" max="16133" width="15.28515625" customWidth="1"/>
    <col min="16134" max="16134" width="13.7109375" customWidth="1"/>
    <col min="16135" max="16135" width="13.140625" customWidth="1"/>
    <col min="16136" max="16136" width="11.7109375" customWidth="1"/>
  </cols>
  <sheetData>
    <row r="1" spans="1:8" ht="40.9" customHeight="1" x14ac:dyDescent="0.25">
      <c r="A1" s="391" t="s">
        <v>240</v>
      </c>
      <c r="B1" s="391"/>
      <c r="C1" s="391"/>
      <c r="D1" s="391"/>
      <c r="E1" s="391"/>
      <c r="F1" s="391"/>
      <c r="G1" s="391"/>
      <c r="H1" s="391"/>
    </row>
    <row r="2" spans="1:8" ht="16.5" thickBot="1" x14ac:dyDescent="0.3">
      <c r="A2" s="104"/>
      <c r="B2" s="82"/>
      <c r="C2" s="82"/>
      <c r="D2" s="82"/>
      <c r="E2" s="82"/>
      <c r="F2" s="82"/>
      <c r="G2" s="82"/>
      <c r="H2" s="82"/>
    </row>
    <row r="3" spans="1:8" ht="108.75" thickBot="1" x14ac:dyDescent="0.3">
      <c r="A3" s="393" t="s">
        <v>9</v>
      </c>
      <c r="B3" s="394"/>
      <c r="C3" s="395" t="s">
        <v>194</v>
      </c>
      <c r="D3" s="395" t="s">
        <v>195</v>
      </c>
      <c r="E3" s="395" t="s">
        <v>196</v>
      </c>
      <c r="F3" s="105" t="s">
        <v>197</v>
      </c>
      <c r="G3" s="105" t="s">
        <v>198</v>
      </c>
      <c r="H3" s="105" t="s">
        <v>199</v>
      </c>
    </row>
    <row r="4" spans="1:8" ht="15.75" thickBot="1" x14ac:dyDescent="0.3">
      <c r="A4" s="106" t="s">
        <v>15</v>
      </c>
      <c r="B4" s="107" t="s">
        <v>16</v>
      </c>
      <c r="C4" s="396"/>
      <c r="D4" s="396"/>
      <c r="E4" s="396"/>
      <c r="F4" s="107" t="s">
        <v>200</v>
      </c>
      <c r="G4" s="107" t="s">
        <v>201</v>
      </c>
      <c r="H4" s="107" t="s">
        <v>202</v>
      </c>
    </row>
    <row r="5" spans="1:8" ht="85.5" thickBot="1" x14ac:dyDescent="0.3">
      <c r="A5" s="108" t="s">
        <v>62</v>
      </c>
      <c r="B5" s="107"/>
      <c r="C5" s="109" t="s">
        <v>203</v>
      </c>
      <c r="D5" s="110" t="s">
        <v>204</v>
      </c>
      <c r="E5" s="111" t="s">
        <v>354</v>
      </c>
      <c r="F5" s="112">
        <f>'[1]Оценка эффективности'!B20</f>
        <v>0.7980637648804535</v>
      </c>
      <c r="G5" s="112">
        <f>'[1]Оценка эффективности'!C12</f>
        <v>1.0219802348389004</v>
      </c>
      <c r="H5" s="112">
        <f>'[1]Оценка эффективности'!A18</f>
        <v>0.78089941241011973</v>
      </c>
    </row>
  </sheetData>
  <mergeCells count="5">
    <mergeCell ref="A1:H1"/>
    <mergeCell ref="A3:B3"/>
    <mergeCell ref="C3:C4"/>
    <mergeCell ref="D3:D4"/>
    <mergeCell ref="E3:E4"/>
  </mergeCells>
  <pageMargins left="1.1023622047244095"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ОЭПП1</vt:lpstr>
      <vt:lpstr>Форма 1</vt:lpstr>
      <vt:lpstr>Форма 2</vt:lpstr>
      <vt:lpstr>форма 3</vt:lpstr>
      <vt:lpstr>Форма 4</vt:lpstr>
      <vt:lpstr>форма 5</vt:lpstr>
      <vt:lpstr>форма 6</vt:lpstr>
      <vt:lpstr>форма 7 </vt:lpstr>
      <vt:lpstr>'Форма 1'!Заголовки_для_печати</vt:lpstr>
      <vt:lpstr>'Форма 2'!Заголовки_для_печати</vt:lpstr>
      <vt:lpstr>ОЭПП1!Область_печати</vt:lpstr>
      <vt:lpstr>'Форма 1'!Область_печати</vt:lpstr>
      <vt:lpstr>'Форма 2'!Область_печати</vt:lpstr>
      <vt:lpstr>'форма 3'!Область_печати</vt:lpstr>
      <vt:lpstr>'Форма 4'!Область_печати</vt:lpstr>
      <vt:lpstr>'форма 5'!Область_печати</vt:lpstr>
      <vt:lpstr>'форма 6'!Область_печати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2024-04-16T10:29:10Z</dcterms:modified>
</cp:coreProperties>
</file>